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320" windowHeight="9720"/>
  </bookViews>
  <sheets>
    <sheet name="Лист1" sheetId="1" r:id="rId1"/>
  </sheets>
  <definedNames>
    <definedName name="_xlnm.Print_Titles" localSheetId="0">Лист1!$11:$12</definedName>
    <definedName name="_xlnm.Print_Area" localSheetId="0">Лист1!$A$1:$D$166</definedName>
  </definedNames>
  <calcPr calcId="125725"/>
</workbook>
</file>

<file path=xl/calcChain.xml><?xml version="1.0" encoding="utf-8"?>
<calcChain xmlns="http://schemas.openxmlformats.org/spreadsheetml/2006/main">
  <c r="D76" i="1"/>
  <c r="C76"/>
  <c r="D80"/>
  <c r="C80"/>
  <c r="C78"/>
  <c r="D78"/>
  <c r="D134"/>
  <c r="C134"/>
  <c r="D133" l="1"/>
  <c r="C133"/>
  <c r="D142"/>
  <c r="C142"/>
  <c r="D77"/>
  <c r="C77"/>
  <c r="D147"/>
  <c r="D146" s="1"/>
  <c r="C147"/>
  <c r="C146" s="1"/>
  <c r="D83"/>
  <c r="C83"/>
  <c r="D144"/>
  <c r="C144"/>
  <c r="D160"/>
  <c r="D157"/>
  <c r="C160"/>
  <c r="C157"/>
  <c r="D152"/>
  <c r="D151" s="1"/>
  <c r="C152"/>
  <c r="C151" s="1"/>
  <c r="D156" l="1"/>
  <c r="D155" s="1"/>
  <c r="C156"/>
  <c r="C155" s="1"/>
  <c r="D46" l="1"/>
  <c r="C46"/>
  <c r="D38"/>
  <c r="C38"/>
  <c r="D72" l="1"/>
  <c r="D140"/>
  <c r="C140"/>
  <c r="D138"/>
  <c r="C138"/>
  <c r="D136"/>
  <c r="C136"/>
  <c r="D131"/>
  <c r="C131"/>
  <c r="D129"/>
  <c r="C129"/>
  <c r="D126"/>
  <c r="C126"/>
  <c r="D124"/>
  <c r="C124"/>
  <c r="D122"/>
  <c r="C122"/>
  <c r="D118"/>
  <c r="C118"/>
  <c r="D116"/>
  <c r="C116"/>
  <c r="D114"/>
  <c r="C114"/>
  <c r="D110"/>
  <c r="C110"/>
  <c r="D108"/>
  <c r="D107" s="1"/>
  <c r="C108"/>
  <c r="C107" s="1"/>
  <c r="D74"/>
  <c r="C74"/>
  <c r="C72"/>
  <c r="D70"/>
  <c r="C70"/>
  <c r="D65"/>
  <c r="C65"/>
  <c r="D53"/>
  <c r="C53"/>
  <c r="D51"/>
  <c r="C51"/>
  <c r="D48"/>
  <c r="C48"/>
  <c r="D45"/>
  <c r="C45"/>
  <c r="D41"/>
  <c r="C41"/>
  <c r="D35"/>
  <c r="C35"/>
  <c r="D31"/>
  <c r="C31"/>
  <c r="D28"/>
  <c r="C28"/>
  <c r="D25"/>
  <c r="C25"/>
  <c r="D21"/>
  <c r="C21"/>
  <c r="D19"/>
  <c r="C19"/>
  <c r="D17"/>
  <c r="C17"/>
  <c r="D14"/>
  <c r="C14"/>
  <c r="C135" l="1"/>
  <c r="D135"/>
  <c r="D69"/>
  <c r="C13"/>
  <c r="C69"/>
  <c r="D13"/>
  <c r="C68" l="1"/>
  <c r="C67" s="1"/>
  <c r="C164" s="1"/>
  <c r="D68"/>
  <c r="D67" l="1"/>
  <c r="D164" s="1"/>
</calcChain>
</file>

<file path=xl/sharedStrings.xml><?xml version="1.0" encoding="utf-8"?>
<sst xmlns="http://schemas.openxmlformats.org/spreadsheetml/2006/main" count="316" uniqueCount="306">
  <si>
    <t>(тыс. рублей)</t>
  </si>
  <si>
    <t>Код бюджетной классификации</t>
  </si>
  <si>
    <t>Наименование дохода</t>
  </si>
  <si>
    <t>Плановый период</t>
  </si>
  <si>
    <t>2015 год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</si>
  <si>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</si>
  <si>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</si>
  <si>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</si>
  <si>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</si>
  <si>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</si>
  <si>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</si>
  <si>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</si>
  <si>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</si>
  <si>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</si>
  <si>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</si>
  <si>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</si>
  <si>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</si>
  <si>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</si>
  <si>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</si>
  <si>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</si>
  <si>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</si>
  <si>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</si>
  <si>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</si>
  <si>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</si>
  <si>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</si>
  <si>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</si>
  <si>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</si>
  <si>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</si>
  <si>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</si>
  <si>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</si>
  <si>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</si>
  <si>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</si>
  <si>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</si>
  <si>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</si>
  <si>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</si>
  <si>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</si>
  <si>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</si>
  <si>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000 1 08 02000 01 0000 110</t>
  </si>
  <si>
    <t>Государственная пошлина по делам, рассматриваемым Конституционным Судом Российской Федерации и конституционными (уставными) судами субъектов Российской Федерации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</si>
  <si>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</si>
  <si>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</si>
  <si>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</si>
  <si>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</si>
  <si>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</si>
  <si>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</si>
  <si>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</si>
  <si>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</si>
  <si>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</si>
  <si>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</si>
  <si>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</si>
  <si>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</si>
  <si>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</si>
  <si>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</si>
  <si>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</si>
  <si>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</si>
  <si>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</si>
  <si>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</si>
  <si>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</si>
  <si>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</si>
  <si>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000 1 11 09000 00 0000 120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</si>
  <si>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</si>
  <si>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</si>
  <si>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</si>
  <si>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</si>
  <si>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</si>
  <si>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</si>
  <si>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</si>
  <si>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</si>
  <si>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</si>
  <si>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</si>
  <si>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</si>
  <si>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</si>
  <si>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</si>
  <si>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</si>
  <si>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</si>
  <si>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</si>
  <si>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</si>
  <si>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</si>
  <si>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</si>
  <si>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</si>
  <si>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</si>
  <si>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</si>
  <si>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</si>
  <si>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</si>
  <si>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</si>
  <si>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</si>
  <si>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</si>
  <si>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</si>
  <si>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</si>
  <si>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</si>
  <si>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</si>
  <si>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</si>
  <si>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</si>
  <si>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</si>
  <si>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</si>
  <si>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</si>
  <si>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</si>
  <si>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</si>
  <si>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Денежные взыскания (штрафы) за нарушение Федерального закона "О пожарной безопасности"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</si>
  <si>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</si>
  <si>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</si>
  <si>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</si>
  <si>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</si>
  <si>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</si>
  <si>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</si>
  <si>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</si>
  <si>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</si>
  <si>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</si>
  <si>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</si>
  <si>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</si>
  <si>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</si>
  <si>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</si>
  <si>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</si>
  <si>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</si>
  <si>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</si>
  <si>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</si>
  <si>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</si>
  <si>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</si>
  <si>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</si>
  <si>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</si>
  <si>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</si>
  <si>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</si>
  <si>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</si>
  <si>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</si>
  <si>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</si>
  <si>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</si>
  <si>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</si>
  <si>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812 2 02 01007 02 0000 151</t>
  </si>
  <si>
    <t>000 2 02 02000 00 0000 151</t>
  </si>
  <si>
    <t>000 2 02 02051 00 0000 151</t>
  </si>
  <si>
    <t>Субсидии бюджетам на реализацию федеральных целевых программ</t>
  </si>
  <si>
    <t>Субсидии бюджетам субъектов Российской Федерации на реализацию федеральных целевых программ</t>
  </si>
  <si>
    <t>854 2 02 02051 02 0000 151</t>
  </si>
  <si>
    <t>803 2 02 02067 02 0000 151</t>
  </si>
  <si>
    <t>Субсидии бюджетам субъектов  Российской Федерации на поощрение лучших учителей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</si>
  <si>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</si>
  <si>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</si>
  <si>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</si>
  <si>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</si>
  <si>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</si>
  <si>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</si>
  <si>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000 2 02 03004 00 0000 151</t>
  </si>
  <si>
    <t>805 2 02 03004 02 0000 151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</si>
  <si>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</si>
  <si>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</si>
  <si>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</si>
  <si>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</si>
  <si>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</si>
  <si>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</si>
  <si>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</si>
  <si>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</si>
  <si>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</si>
  <si>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</si>
  <si>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</si>
  <si>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</si>
  <si>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</si>
  <si>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</si>
  <si>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</si>
  <si>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</si>
  <si>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</si>
  <si>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</si>
  <si>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</si>
  <si>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</si>
  <si>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</si>
  <si>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</si>
  <si>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</si>
  <si>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</si>
  <si>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000 2 02 03068 00 0000 151</t>
  </si>
  <si>
    <t>Субвенции бюджетам на оказание отдельным категориям граждан государственной социальной помощи по обеспечению лекарственными средствами, изделиями медицинского назначения, а также специализированными продуктами лечебного питания для детей-инвалидов</t>
  </si>
  <si>
    <t>801 2 02 03068 02 0000 151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</si>
  <si>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средствами, изделиями медицинского назначения, а также специализированными продуктами лечебного питания для детей-инвалидов</t>
  </si>
  <si>
    <t>000 2 02 03070 00 0000 151</t>
  </si>
  <si>
    <t>Субвенции   бюджетам   на  обеспечение   жильем отдельных   категорий   граждан,   установленных Федеральными законами от 
12 января 1995 года № 5-ФЗ "О  ветеранах" и от 24 ноября 1995 года №  181-ФЗ "О социальной защите инвалидов в Российской Федерации"</t>
  </si>
  <si>
    <t>805 2 02 03070 02 0000 151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</si>
  <si>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
12 января 1995 года № 5-ФЗ "О ветеранах" и от 24 ноября 1995 года 
№  181-ФЗ "О социальной защите инвалидов в Российской Федерации"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</si>
  <si>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</si>
  <si>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</si>
  <si>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</si>
  <si>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</si>
  <si>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</si>
  <si>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</si>
  <si>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</si>
  <si>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</si>
  <si>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</si>
  <si>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</si>
  <si>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</si>
  <si>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</si>
  <si>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</si>
  <si>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</si>
  <si>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000 2 02 04025 00 0000 151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</si>
  <si>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</si>
  <si>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802 2 02 04025 02 0000 151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</si>
  <si>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</si>
  <si>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000 2 03 00000 00 0000 180
</t>
  </si>
  <si>
    <t>БЕЗВОЗМЕЗДНЫЕ ПОСТУПЛЕНИЯ ОТ ГОСУДАРСТВЕННЫХ (МУНИЦИПАЛЬНЫХ) ОРГАНИЗАЦИЙ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</si>
  <si>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</si>
  <si>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</si>
  <si>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</si>
  <si>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</si>
  <si>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 xml:space="preserve">Прочие безвозмездные поступления в бюджеты субъектов Российской Федерации </t>
  </si>
  <si>
    <t>ВСЕГО ДОХОДОВ</t>
  </si>
  <si>
    <t>________________</t>
  </si>
  <si>
    <t xml:space="preserve">к Закону Кировской области </t>
  </si>
  <si>
    <t>Прогнозируемые объемы</t>
  </si>
  <si>
    <t>"Об областном бюджете на 2014 год</t>
  </si>
  <si>
    <t>и на плановый период 2015 и 2016 годов"</t>
  </si>
  <si>
    <t>2016 год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</si>
  <si>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</si>
  <si>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</si>
  <si>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</si>
  <si>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</si>
  <si>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</si>
  <si>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</si>
  <si>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805 2 04 02990 02 0000 180</t>
  </si>
  <si>
    <t>Прочие безвозмездные поступления от негосударственных организаций в бюджеты субъектов Российской Федерации</t>
  </si>
  <si>
    <t>000 2 07 02020 02 0000 180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</si>
  <si>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</si>
  <si>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801 2 07 02020 02 0000 180</t>
  </si>
  <si>
    <t>805 2 07 02020 02 0000 180</t>
  </si>
  <si>
    <t>000 2 07 02030 02 0000 180</t>
  </si>
  <si>
    <t>801 2 07 02030 02 0000 180</t>
  </si>
  <si>
    <t>803 2 07 02030 02 0000 180</t>
  </si>
  <si>
    <t>805 2 07 02030 02 0000 180</t>
  </si>
  <si>
    <t xml:space="preserve">000 2 02 04042 00 0000 151
</t>
  </si>
  <si>
    <t xml:space="preserve">803 2 02 04042 02 0000 151
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</si>
  <si>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</si>
  <si>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</si>
  <si>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801 2 02 03056 02 0000 151
</t>
  </si>
  <si>
    <t>Субвенции бюджетам субъектов Российской Федерации на организацию обеспечения лиц,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лиц после трансплантации органов и (или) тканей лекарственными препаратами</t>
  </si>
  <si>
    <t>803 2 02 02051 02 0000 151</t>
  </si>
  <si>
    <t>805 2 02 02172 02 0000 151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</si>
  <si>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</si>
  <si>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805 2 02 03008 02 0000 151
</t>
  </si>
  <si>
    <t>805 2 02 03009 02 0000 151</t>
  </si>
  <si>
    <t>Субвенции бюджетам субъектов Российской Федерации на выплату пособий по беременности и родам женщинам, уволенным в связи с ликвидацией организаций, прекращением деятельности (полномочий) физическими лицами в установленном порядке</t>
  </si>
  <si>
    <t>Субвенции бюджетам субъектов Российской Федерации на выплату единовременных пособий женщинам, вставшим на учет в медицинских учреждениях в ранние сроки беременности, уволенным в связи с ликвидацией организаций, прекращением деятельности (полномочий) физическими лицами в установленном порядке</t>
  </si>
  <si>
    <t xml:space="preserve">805 2 02 03016 02 0000 151
</t>
  </si>
  <si>
    <t xml:space="preserve">805 2 02 03017 02 0000 151
</t>
  </si>
  <si>
    <t>812 202 02173 02 0000 151</t>
  </si>
  <si>
    <t>Субсидии бюджетам субъектов Российской Федерации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</si>
  <si>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000 2 02 02009 00 0000 151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</si>
  <si>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</si>
  <si>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820 2 02 02009 02 0000 151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</si>
  <si>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</si>
  <si>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854 2 02 02009 02 0000 151</t>
  </si>
  <si>
    <t xml:space="preserve">855 2 02 02174 02 0000 151                  </t>
  </si>
  <si>
    <t>Субсидии бюджетам субъектов Российской Федерации на возмещение части затрат на приобретение элитных семян</t>
  </si>
  <si>
    <t>855 2 02 02177 02 0000 151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</si>
  <si>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</si>
  <si>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855 2 02 02178 02 0000 151</t>
  </si>
  <si>
    <t>Субсидии бюджетам субъектов Российской Федерации на поддержку экономически значимых региональных программ в области растениеводства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</si>
  <si>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</si>
  <si>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</si>
  <si>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</si>
  <si>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</si>
  <si>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855 2 02 02183 02 0000 151</t>
  </si>
  <si>
    <t xml:space="preserve"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  </t>
  </si>
  <si>
    <t>855 2 02 02184 02 0000 151</t>
  </si>
  <si>
    <t xml:space="preserve"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 </t>
  </si>
  <si>
    <t>855 2 02 02185 02 0000 151</t>
  </si>
  <si>
    <t xml:space="preserve">Субсидии бюджетам субъектов Российской Федерации на поддержку племенного животноводства  </t>
  </si>
  <si>
    <t>855 2 02 02186 02 0000 151</t>
  </si>
  <si>
    <t xml:space="preserve">Субсидии бюджетам субъектов Российской Федерации на 1 литр реализованного товарного молока  </t>
  </si>
  <si>
    <t>855 2 02 02189 02 0000 151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</si>
  <si>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</si>
  <si>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</si>
  <si>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</si>
  <si>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</si>
  <si>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855 2 02 02192 02 0000 151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</si>
  <si>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</si>
  <si>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855 2 02 02193 02 0000 151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</si>
  <si>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</si>
  <si>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 xml:space="preserve">855 2 02 02196 02 0000 151 </t>
  </si>
  <si>
    <t xml:space="preserve">Субсидии бюджетам субъектов Российской Федерации на поддержку начинающих фермеров </t>
  </si>
  <si>
    <t xml:space="preserve">855 2 02 02197 02 0000 151 </t>
  </si>
  <si>
    <t xml:space="preserve">Субсидии бюджетам субъектов Российской Федерации на развитие семейных животноводческих ферм </t>
  </si>
  <si>
    <t xml:space="preserve">855 2 02 02198 02 0000 151 </t>
  </si>
  <si>
    <t xml:space="preserve"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 </t>
  </si>
  <si>
    <t xml:space="preserve">855 2 02 02199 02 0000 151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</si>
  <si>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</si>
  <si>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 xml:space="preserve">855 2 02 02203 02 0000 151
</t>
  </si>
  <si>
    <t>Субсидии бюджетам субъектов Российской Федерации на возмещение затрат, связанных с оказанием поддержки сельскохозяйственных товаропроизводителей, осуществляющих производство свинины, мяса птицы и яиц, в связи с удорожанием приобретенных кормов</t>
  </si>
  <si>
    <t>855 2 02 02051 02 0000 151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</si>
  <si>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</si>
  <si>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</si>
  <si>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</si>
  <si>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</si>
  <si>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852 2 03 02040 02 0000 180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</si>
  <si>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</si>
  <si>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853 2 03 02080 02 0000 180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</si>
  <si>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</si>
  <si>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поступления налоговых и неналоговых доходов общей суммой, 
объемы безвозмездных поступлений по подстатьям 
классификации доходов бюджетов на 2015 год и на 2016 год</t>
  </si>
  <si>
    <t>Субсидии бюджетам субъектов Российской Федерации на поддержку экономически значимых региональных программ в области животноводства</t>
  </si>
  <si>
    <t>Дотации бюджетам субъектов Российской Федерации, связанные с особым режимом безопасного функционирования закрытых административно-территориальных образований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</si>
  <si>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</si>
  <si>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Субсидии бюджетам бюджетной системы Российской Федерации (межбюджетные субсидии)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</si>
  <si>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</si>
  <si>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</si>
  <si>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000 2 02 03998 00 0000 151
</t>
  </si>
  <si>
    <t>Единые субвенции бюджетам</t>
  </si>
  <si>
    <t>812 2 02 03998 02 0000 151</t>
  </si>
  <si>
    <t>Единые субвенции бюджетам субъектов Российской Федерации</t>
  </si>
  <si>
    <t>Субвенции бюджетам субъектов Российской Федерации на выплату пособий при рождении ребенка гражданам, не подлежащим обязательному социальному страхованию на случай временной нетрудоспособности и в связи с материнством</t>
  </si>
  <si>
    <t>Приложение 36</t>
  </si>
  <si>
    <t>812 2 02 01003 02 0000 151</t>
  </si>
  <si>
    <t>810 2 02 02051 02 0000 151</t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</si>
</sst>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2"/>
      <color theme="1"/>
      <name val="Times New Roman"/>
      <family val="2"/>
      <charset val="204"/>
    </font>
    <font>
      <sz val="12"/>
      <color theme="1"/>
      <name val="Times New Roman"/>
      <family val="1"/>
    </font>
    <font>
      <sz val="14"/>
      <color theme="1"/>
      <name val="Times New Roman Cyr"/>
      <family val="1"/>
      <charset val="204"/>
    </font>
    <font>
      <sz val="14"/>
      <color theme="1"/>
      <name val="Times New Roman"/>
      <family val="1"/>
    </font>
    <font>
      <sz val="14"/>
      <color theme="1"/>
      <name val="Arial Cyr"/>
      <family val="2"/>
      <charset val="204"/>
    </font>
    <font>
      <b/>
      <sz val="14"/>
      <color theme="1"/>
      <name val="Times New Roman"/>
      <family val="1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2"/>
      <color theme="1"/>
      <name val="Times New Roman Cyr"/>
      <family val="1"/>
      <charset val="204"/>
    </font>
    <font>
      <sz val="12"/>
      <color theme="1"/>
      <name val="Times New Roman Cyr"/>
      <family val="1"/>
      <charset val="204"/>
    </font>
    <font>
      <b/>
      <sz val="12"/>
      <color theme="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Fill="1" applyBorder="1" applyAlignment="1">
      <alignment horizontal="left" vertical="top" wrapText="1"/>
    </xf>
    <xf numFmtId="0" fontId="0" fillId="0" borderId="0" xfId="0" applyFont="1"/>
    <xf numFmtId="0" fontId="2" fillId="0" borderId="0" xfId="0" applyFont="1" applyFill="1" applyBorder="1" applyAlignment="1">
      <alignment horizontal="left" vertical="center" indent="35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vertical="top"/>
    </xf>
    <xf numFmtId="0" fontId="6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164" fontId="11" fillId="2" borderId="2" xfId="0" applyNumberFormat="1" applyFont="1" applyFill="1" applyBorder="1" applyAlignment="1">
      <alignment horizontal="center" vertical="top"/>
    </xf>
    <xf numFmtId="164" fontId="12" fillId="2" borderId="2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left" vertical="top" wrapText="1"/>
    </xf>
    <xf numFmtId="164" fontId="13" fillId="2" borderId="2" xfId="0" applyNumberFormat="1" applyFont="1" applyFill="1" applyBorder="1" applyAlignment="1">
      <alignment horizontal="center" vertical="top"/>
    </xf>
    <xf numFmtId="4" fontId="12" fillId="0" borderId="2" xfId="0" applyNumberFormat="1" applyFont="1" applyFill="1" applyBorder="1" applyAlignment="1">
      <alignment horizontal="center" vertical="top"/>
    </xf>
    <xf numFmtId="164" fontId="12" fillId="0" borderId="2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vertical="top"/>
    </xf>
    <xf numFmtId="0" fontId="9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164" fontId="6" fillId="2" borderId="0" xfId="0" applyNumberFormat="1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0" fillId="2" borderId="0" xfId="0" applyFont="1" applyFill="1"/>
    <xf numFmtId="0" fontId="0" fillId="0" borderId="0" xfId="0" applyFont="1" applyAlignment="1">
      <alignment horizontal="center"/>
    </xf>
    <xf numFmtId="0" fontId="0" fillId="0" borderId="0" xfId="0" applyAlignment="1"/>
    <xf numFmtId="0" fontId="1" fillId="0" borderId="2" xfId="0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/>
    <xf numFmtId="0" fontId="9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 wrapText="1" indent="29"/>
    </xf>
    <xf numFmtId="0" fontId="2" fillId="0" borderId="0" xfId="0" applyFont="1" applyFill="1" applyBorder="1" applyAlignment="1">
      <alignment horizontal="left" vertical="center" indent="29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4"/>
  <sheetViews>
    <sheetView tabSelected="1" workbookViewId="0">
      <selection activeCell="B6" sqref="B6"/>
    </sheetView>
  </sheetViews>
  <sheetFormatPr defaultRowHeight="15.75"/>
  <cols>
    <col min="1" max="1" width="24.125" style="7" customWidth="1"/>
    <col min="2" max="2" width="38.5" style="25" customWidth="1"/>
    <col min="3" max="3" width="11.875" style="24" customWidth="1"/>
    <col min="4" max="4" width="11.5" style="24" customWidth="1"/>
    <col min="5" max="16384" width="9" style="2"/>
  </cols>
  <sheetData>
    <row r="1" spans="1:4" ht="18.75">
      <c r="A1" s="36" t="s">
        <v>303</v>
      </c>
      <c r="B1" s="36"/>
      <c r="C1" s="36"/>
      <c r="D1" s="36"/>
    </row>
    <row r="2" spans="1:4" ht="18.75" customHeight="1">
      <c r="A2" s="36" t="s">
        <v>202</v>
      </c>
      <c r="B2" s="36"/>
      <c r="C2" s="36"/>
      <c r="D2" s="36"/>
    </row>
    <row r="3" spans="1:4" ht="18.75" customHeight="1">
      <c r="A3" s="36" t="s">
        <v>204</v>
      </c>
      <c r="B3" s="36"/>
      <c r="C3" s="36"/>
      <c r="D3" s="36"/>
    </row>
    <row r="4" spans="1:4" ht="18.75">
      <c r="A4" s="37" t="s">
        <v>205</v>
      </c>
      <c r="B4" s="37"/>
      <c r="C4" s="37"/>
      <c r="D4" s="37"/>
    </row>
    <row r="5" spans="1:4" ht="18.75">
      <c r="A5" s="3"/>
      <c r="B5" s="3"/>
      <c r="C5" s="3"/>
      <c r="D5" s="3"/>
    </row>
    <row r="6" spans="1:4" ht="18.75">
      <c r="A6" s="4"/>
      <c r="B6" s="5"/>
      <c r="C6" s="6"/>
      <c r="D6" s="6"/>
    </row>
    <row r="7" spans="1:4" s="7" customFormat="1" ht="18.75" customHeight="1">
      <c r="A7" s="34" t="s">
        <v>203</v>
      </c>
      <c r="B7" s="34"/>
      <c r="C7" s="34"/>
      <c r="D7" s="34"/>
    </row>
    <row r="8" spans="1:4" s="7" customFormat="1" ht="59.25" customHeight="1">
      <c r="A8" s="35" t="s">
        <v>291</v>
      </c>
      <c r="B8" s="35"/>
      <c r="C8" s="35"/>
      <c r="D8" s="35"/>
    </row>
    <row r="9" spans="1:4">
      <c r="A9" s="2"/>
      <c r="B9" s="2"/>
      <c r="C9" s="2"/>
      <c r="D9" s="2"/>
    </row>
    <row r="10" spans="1:4" ht="18.75">
      <c r="A10" s="8"/>
      <c r="B10" s="9"/>
      <c r="C10" s="38" t="s">
        <v>0</v>
      </c>
      <c r="D10" s="38"/>
    </row>
    <row r="11" spans="1:4">
      <c r="A11" s="29" t="s">
        <v>1</v>
      </c>
      <c r="B11" s="29" t="s">
        <v>2</v>
      </c>
      <c r="C11" s="32" t="s">
        <v>3</v>
      </c>
      <c r="D11" s="33"/>
    </row>
    <row r="12" spans="1:4">
      <c r="A12" s="30"/>
      <c r="B12" s="31"/>
      <c r="C12" s="10" t="s">
        <v>4</v>
      </c>
      <c r="D12" s="11" t="s">
        <v>206</v>
      </c>
    </row>
    <row r="13" spans="1:4" ht="33" customHeight="1">
      <c r="A13" s="12" t="s">
        <v>5</v>
      </c>
      <c r="B13" s="12" t="s">
        <v>6</v>
      </c>
      <c r="C13" s="13">
        <f>C14+C17+C19+C21+C25+C28+C31+C35+C41+C45+C48+C51+C53+C65</f>
        <v>28101863.599999998</v>
      </c>
      <c r="D13" s="13">
        <f>D14+D17+D19+D21+D25+D28+D31+D35+D41+D45+D48+D51+D53+D65</f>
        <v>30531387.300000001</v>
      </c>
    </row>
    <row r="14" spans="1:4" ht="21.75" hidden="1" customHeight="1">
      <c r="A14" s="1" t="s">
        <v>7</v>
      </c>
      <c r="B14" s="1" t="s">
        <v>8</v>
      </c>
      <c r="C14" s="14">
        <f t="shared" ref="C14:D14" si="0">C15+C16</f>
        <v>17686951.399999999</v>
      </c>
      <c r="D14" s="14">
        <f t="shared" si="0"/>
        <v>19595065.300000001</v>
      </c>
    </row>
    <row r="15" spans="1:4" ht="21.75" hidden="1" customHeight="1">
      <c r="A15" s="1" t="s">
        <v>9</v>
      </c>
      <c r="B15" s="1" t="s">
        <v>10</v>
      </c>
      <c r="C15" s="14">
        <v>6873112.2000000002</v>
      </c>
      <c r="D15" s="14">
        <v>7727940</v>
      </c>
    </row>
    <row r="16" spans="1:4" ht="19.5" hidden="1" customHeight="1">
      <c r="A16" s="1" t="s">
        <v>11</v>
      </c>
      <c r="B16" s="1" t="s">
        <v>12</v>
      </c>
      <c r="C16" s="14">
        <v>10813839.199999999</v>
      </c>
      <c r="D16" s="14">
        <v>11867125.300000001</v>
      </c>
    </row>
    <row r="17" spans="1:4" ht="63" hidden="1">
      <c r="A17" s="1" t="s">
        <v>13</v>
      </c>
      <c r="B17" s="1" t="s">
        <v>14</v>
      </c>
      <c r="C17" s="14">
        <f t="shared" ref="C17:D17" si="1">C18</f>
        <v>4587399.7</v>
      </c>
      <c r="D17" s="14">
        <f t="shared" si="1"/>
        <v>4844043.7</v>
      </c>
    </row>
    <row r="18" spans="1:4" ht="47.25" hidden="1">
      <c r="A18" s="1" t="s">
        <v>15</v>
      </c>
      <c r="B18" s="1" t="s">
        <v>16</v>
      </c>
      <c r="C18" s="14">
        <v>4587399.7</v>
      </c>
      <c r="D18" s="14">
        <v>4844043.7</v>
      </c>
    </row>
    <row r="19" spans="1:4" ht="23.25" hidden="1" customHeight="1">
      <c r="A19" s="1" t="s">
        <v>17</v>
      </c>
      <c r="B19" s="1" t="s">
        <v>18</v>
      </c>
      <c r="C19" s="14">
        <f>C20</f>
        <v>1728840.3</v>
      </c>
      <c r="D19" s="14">
        <f>D20</f>
        <v>1820068.2</v>
      </c>
    </row>
    <row r="20" spans="1:4" ht="31.5" hidden="1">
      <c r="A20" s="1" t="s">
        <v>19</v>
      </c>
      <c r="B20" s="1" t="s">
        <v>20</v>
      </c>
      <c r="C20" s="14">
        <v>1728840.3</v>
      </c>
      <c r="D20" s="14">
        <v>1820068.2</v>
      </c>
    </row>
    <row r="21" spans="1:4" ht="20.25" hidden="1" customHeight="1">
      <c r="A21" s="1" t="s">
        <v>21</v>
      </c>
      <c r="B21" s="1" t="s">
        <v>22</v>
      </c>
      <c r="C21" s="14">
        <f t="shared" ref="C21:D21" si="2">C22+C23+C24</f>
        <v>2890161.8</v>
      </c>
      <c r="D21" s="14">
        <f t="shared" si="2"/>
        <v>3019789.5</v>
      </c>
    </row>
    <row r="22" spans="1:4" ht="20.25" hidden="1" customHeight="1">
      <c r="A22" s="1" t="s">
        <v>23</v>
      </c>
      <c r="B22" s="1" t="s">
        <v>24</v>
      </c>
      <c r="C22" s="14">
        <v>1881962.3</v>
      </c>
      <c r="D22" s="14">
        <v>1970414.5</v>
      </c>
    </row>
    <row r="23" spans="1:4" ht="22.5" hidden="1" customHeight="1">
      <c r="A23" s="1" t="s">
        <v>25</v>
      </c>
      <c r="B23" s="1" t="s">
        <v>26</v>
      </c>
      <c r="C23" s="14">
        <v>1005895.5</v>
      </c>
      <c r="D23" s="14">
        <v>1047071</v>
      </c>
    </row>
    <row r="24" spans="1:4" ht="22.5" hidden="1" customHeight="1">
      <c r="A24" s="1" t="s">
        <v>27</v>
      </c>
      <c r="B24" s="15" t="s">
        <v>28</v>
      </c>
      <c r="C24" s="14">
        <v>2304</v>
      </c>
      <c r="D24" s="14">
        <v>2304</v>
      </c>
    </row>
    <row r="25" spans="1:4" ht="47.25" hidden="1">
      <c r="A25" s="1" t="s">
        <v>29</v>
      </c>
      <c r="B25" s="1" t="s">
        <v>30</v>
      </c>
      <c r="C25" s="14">
        <f t="shared" ref="C25:D25" si="3">C26+C27</f>
        <v>31596.9</v>
      </c>
      <c r="D25" s="14">
        <f t="shared" si="3"/>
        <v>33065.1</v>
      </c>
    </row>
    <row r="26" spans="1:4" ht="24" hidden="1" customHeight="1">
      <c r="A26" s="1" t="s">
        <v>31</v>
      </c>
      <c r="B26" s="1" t="s">
        <v>32</v>
      </c>
      <c r="C26" s="14">
        <v>26284.9</v>
      </c>
      <c r="D26" s="14">
        <v>27753.1</v>
      </c>
    </row>
    <row r="27" spans="1:4" ht="63" hidden="1">
      <c r="A27" s="1" t="s">
        <v>33</v>
      </c>
      <c r="B27" s="1" t="s">
        <v>34</v>
      </c>
      <c r="C27" s="14">
        <v>5312</v>
      </c>
      <c r="D27" s="14">
        <v>5312</v>
      </c>
    </row>
    <row r="28" spans="1:4" ht="20.25" hidden="1" customHeight="1">
      <c r="A28" s="1" t="s">
        <v>35</v>
      </c>
      <c r="B28" s="1" t="s">
        <v>36</v>
      </c>
      <c r="C28" s="14">
        <f t="shared" ref="C28:D28" si="4">C30+C29</f>
        <v>55686</v>
      </c>
      <c r="D28" s="14">
        <f t="shared" si="4"/>
        <v>55736</v>
      </c>
    </row>
    <row r="29" spans="1:4" ht="78.75" hidden="1">
      <c r="A29" s="1" t="s">
        <v>37</v>
      </c>
      <c r="B29" s="1" t="s">
        <v>38</v>
      </c>
      <c r="C29" s="14"/>
      <c r="D29" s="14"/>
    </row>
    <row r="30" spans="1:4" ht="63" hidden="1">
      <c r="A30" s="1" t="s">
        <v>39</v>
      </c>
      <c r="B30" s="1" t="s">
        <v>40</v>
      </c>
      <c r="C30" s="14">
        <v>55686</v>
      </c>
      <c r="D30" s="14">
        <v>55736</v>
      </c>
    </row>
    <row r="31" spans="1:4" ht="63" hidden="1">
      <c r="A31" s="1" t="s">
        <v>41</v>
      </c>
      <c r="B31" s="1" t="s">
        <v>42</v>
      </c>
      <c r="C31" s="14">
        <f t="shared" ref="C31:D31" si="5">C32+C33+C34</f>
        <v>0</v>
      </c>
      <c r="D31" s="14">
        <f t="shared" si="5"/>
        <v>0</v>
      </c>
    </row>
    <row r="32" spans="1:4" ht="24.75" hidden="1" customHeight="1">
      <c r="A32" s="1" t="s">
        <v>43</v>
      </c>
      <c r="B32" s="1" t="s">
        <v>44</v>
      </c>
      <c r="C32" s="14"/>
      <c r="D32" s="14"/>
    </row>
    <row r="33" spans="1:4" ht="24" hidden="1" customHeight="1">
      <c r="A33" s="1" t="s">
        <v>45</v>
      </c>
      <c r="B33" s="1" t="s">
        <v>46</v>
      </c>
      <c r="C33" s="14"/>
      <c r="D33" s="14"/>
    </row>
    <row r="34" spans="1:4" ht="47.25" hidden="1">
      <c r="A34" s="1" t="s">
        <v>47</v>
      </c>
      <c r="B34" s="1" t="s">
        <v>48</v>
      </c>
      <c r="C34" s="14"/>
      <c r="D34" s="14"/>
    </row>
    <row r="35" spans="1:4" ht="63" hidden="1">
      <c r="A35" s="1" t="s">
        <v>49</v>
      </c>
      <c r="B35" s="1" t="s">
        <v>50</v>
      </c>
      <c r="C35" s="14">
        <f t="shared" ref="C35:D35" si="6">C36+C37+C38+C39+C40</f>
        <v>70678.3</v>
      </c>
      <c r="D35" s="14">
        <f t="shared" si="6"/>
        <v>72362.3</v>
      </c>
    </row>
    <row r="36" spans="1:4" ht="110.25" hidden="1">
      <c r="A36" s="1" t="s">
        <v>51</v>
      </c>
      <c r="B36" s="1" t="s">
        <v>52</v>
      </c>
      <c r="C36" s="14">
        <v>5000</v>
      </c>
      <c r="D36" s="14">
        <v>5000</v>
      </c>
    </row>
    <row r="37" spans="1:4" ht="31.5" hidden="1">
      <c r="A37" s="1" t="s">
        <v>53</v>
      </c>
      <c r="B37" s="1" t="s">
        <v>54</v>
      </c>
      <c r="C37" s="14">
        <v>2600</v>
      </c>
      <c r="D37" s="14">
        <v>1700</v>
      </c>
    </row>
    <row r="38" spans="1:4" ht="141.75" hidden="1">
      <c r="A38" s="1" t="s">
        <v>55</v>
      </c>
      <c r="B38" s="1" t="s">
        <v>56</v>
      </c>
      <c r="C38" s="14">
        <f>15700+66.3+29712</f>
        <v>45478.3</v>
      </c>
      <c r="D38" s="14">
        <f>17100+72.2+31790.1</f>
        <v>48962.3</v>
      </c>
    </row>
    <row r="39" spans="1:4" ht="31.5" hidden="1">
      <c r="A39" s="1" t="s">
        <v>57</v>
      </c>
      <c r="B39" s="1" t="s">
        <v>58</v>
      </c>
      <c r="C39" s="14">
        <v>17600</v>
      </c>
      <c r="D39" s="14">
        <v>16700</v>
      </c>
    </row>
    <row r="40" spans="1:4" ht="141.75" hidden="1">
      <c r="A40" s="1" t="s">
        <v>59</v>
      </c>
      <c r="B40" s="1" t="s">
        <v>60</v>
      </c>
      <c r="C40" s="14"/>
      <c r="D40" s="14"/>
    </row>
    <row r="41" spans="1:4" ht="31.5" hidden="1">
      <c r="A41" s="1" t="s">
        <v>61</v>
      </c>
      <c r="B41" s="1" t="s">
        <v>62</v>
      </c>
      <c r="C41" s="14">
        <f t="shared" ref="C41:D41" si="7">C42+C43+C44</f>
        <v>345973.8</v>
      </c>
      <c r="D41" s="14">
        <f t="shared" si="7"/>
        <v>353861.5</v>
      </c>
    </row>
    <row r="42" spans="1:4" ht="31.5" hidden="1">
      <c r="A42" s="1" t="s">
        <v>63</v>
      </c>
      <c r="B42" s="1" t="s">
        <v>64</v>
      </c>
      <c r="C42" s="14">
        <v>51347.1</v>
      </c>
      <c r="D42" s="14">
        <v>55454.9</v>
      </c>
    </row>
    <row r="43" spans="1:4" ht="31.5" hidden="1">
      <c r="A43" s="1" t="s">
        <v>65</v>
      </c>
      <c r="B43" s="1" t="s">
        <v>66</v>
      </c>
      <c r="C43" s="14">
        <v>3104.7</v>
      </c>
      <c r="D43" s="14">
        <v>2884.6</v>
      </c>
    </row>
    <row r="44" spans="1:4" ht="31.5" hidden="1">
      <c r="A44" s="1" t="s">
        <v>67</v>
      </c>
      <c r="B44" s="1" t="s">
        <v>68</v>
      </c>
      <c r="C44" s="14">
        <v>291522</v>
      </c>
      <c r="D44" s="14">
        <v>295522</v>
      </c>
    </row>
    <row r="45" spans="1:4" ht="47.25" hidden="1">
      <c r="A45" s="1" t="s">
        <v>69</v>
      </c>
      <c r="B45" s="1" t="s">
        <v>70</v>
      </c>
      <c r="C45" s="14">
        <f t="shared" ref="C45:D45" si="8">C46+C47</f>
        <v>493483.7</v>
      </c>
      <c r="D45" s="14">
        <f t="shared" si="8"/>
        <v>525596</v>
      </c>
    </row>
    <row r="46" spans="1:4" ht="31.5" hidden="1">
      <c r="A46" s="15" t="s">
        <v>71</v>
      </c>
      <c r="B46" s="15" t="s">
        <v>72</v>
      </c>
      <c r="C46" s="14">
        <f>600+457831</f>
        <v>458431</v>
      </c>
      <c r="D46" s="14">
        <f>600+489708.3</f>
        <v>490308.3</v>
      </c>
    </row>
    <row r="47" spans="1:4" ht="31.5" hidden="1">
      <c r="A47" s="1" t="s">
        <v>73</v>
      </c>
      <c r="B47" s="1" t="s">
        <v>74</v>
      </c>
      <c r="C47" s="14">
        <v>35052.699999999997</v>
      </c>
      <c r="D47" s="14">
        <v>35287.699999999997</v>
      </c>
    </row>
    <row r="48" spans="1:4" ht="47.25" hidden="1">
      <c r="A48" s="1" t="s">
        <v>75</v>
      </c>
      <c r="B48" s="1" t="s">
        <v>76</v>
      </c>
      <c r="C48" s="14">
        <f t="shared" ref="C48:D48" si="9">C49+C50</f>
        <v>1412</v>
      </c>
      <c r="D48" s="14">
        <f t="shared" si="9"/>
        <v>1415</v>
      </c>
    </row>
    <row r="49" spans="1:4" ht="126" hidden="1">
      <c r="A49" s="1" t="s">
        <v>77</v>
      </c>
      <c r="B49" s="1" t="s">
        <v>78</v>
      </c>
      <c r="C49" s="14">
        <v>1412</v>
      </c>
      <c r="D49" s="14">
        <v>1415</v>
      </c>
    </row>
    <row r="50" spans="1:4" ht="78.75" hidden="1">
      <c r="A50" s="1" t="s">
        <v>79</v>
      </c>
      <c r="B50" s="1" t="s">
        <v>80</v>
      </c>
      <c r="C50" s="14"/>
      <c r="D50" s="14"/>
    </row>
    <row r="51" spans="1:4" ht="24.75" hidden="1" customHeight="1">
      <c r="A51" s="1" t="s">
        <v>81</v>
      </c>
      <c r="B51" s="1" t="s">
        <v>82</v>
      </c>
      <c r="C51" s="14">
        <f t="shared" ref="C51:D51" si="10">C52</f>
        <v>574.9</v>
      </c>
      <c r="D51" s="14">
        <f t="shared" si="10"/>
        <v>874.9</v>
      </c>
    </row>
    <row r="52" spans="1:4" ht="47.25" hidden="1">
      <c r="A52" s="1" t="s">
        <v>83</v>
      </c>
      <c r="B52" s="1" t="s">
        <v>84</v>
      </c>
      <c r="C52" s="14">
        <v>574.9</v>
      </c>
      <c r="D52" s="14">
        <v>874.9</v>
      </c>
    </row>
    <row r="53" spans="1:4" ht="24" hidden="1" customHeight="1">
      <c r="A53" s="1" t="s">
        <v>85</v>
      </c>
      <c r="B53" s="1" t="s">
        <v>86</v>
      </c>
      <c r="C53" s="14">
        <f>C54+C55+C56+C57+C58+C59+C60+C61+C62++C63+C64</f>
        <v>203604.8</v>
      </c>
      <c r="D53" s="14">
        <f>D54+D55+D56+D57+D58+D59+D60+D61+D62++D63+D64</f>
        <v>204009.8</v>
      </c>
    </row>
    <row r="54" spans="1:4" ht="141.75" hidden="1">
      <c r="A54" s="1" t="s">
        <v>87</v>
      </c>
      <c r="B54" s="1" t="s">
        <v>88</v>
      </c>
      <c r="C54" s="14">
        <v>700</v>
      </c>
      <c r="D54" s="14">
        <v>600</v>
      </c>
    </row>
    <row r="55" spans="1:4" ht="47.25" hidden="1">
      <c r="A55" s="1" t="s">
        <v>89</v>
      </c>
      <c r="B55" s="1" t="s">
        <v>90</v>
      </c>
      <c r="C55" s="14">
        <v>100</v>
      </c>
      <c r="D55" s="14">
        <v>100</v>
      </c>
    </row>
    <row r="56" spans="1:4" ht="63" hidden="1">
      <c r="A56" s="15" t="s">
        <v>91</v>
      </c>
      <c r="B56" s="1" t="s">
        <v>92</v>
      </c>
      <c r="C56" s="14">
        <v>60</v>
      </c>
      <c r="D56" s="14">
        <v>65</v>
      </c>
    </row>
    <row r="57" spans="1:4" ht="31.5" hidden="1">
      <c r="A57" s="15" t="s">
        <v>93</v>
      </c>
      <c r="B57" s="1" t="s">
        <v>94</v>
      </c>
      <c r="C57" s="14"/>
      <c r="D57" s="14"/>
    </row>
    <row r="58" spans="1:4" ht="31.5" hidden="1">
      <c r="A58" s="15" t="s">
        <v>95</v>
      </c>
      <c r="B58" s="1" t="s">
        <v>96</v>
      </c>
      <c r="C58" s="14">
        <v>410</v>
      </c>
      <c r="D58" s="14">
        <v>410</v>
      </c>
    </row>
    <row r="59" spans="1:4" ht="47.25" hidden="1">
      <c r="A59" s="15" t="s">
        <v>97</v>
      </c>
      <c r="B59" s="1" t="s">
        <v>98</v>
      </c>
      <c r="C59" s="14">
        <v>10000</v>
      </c>
      <c r="D59" s="14">
        <v>10000</v>
      </c>
    </row>
    <row r="60" spans="1:4" ht="47.25" hidden="1">
      <c r="A60" s="15" t="s">
        <v>99</v>
      </c>
      <c r="B60" s="1" t="s">
        <v>100</v>
      </c>
      <c r="C60" s="14">
        <v>170250</v>
      </c>
      <c r="D60" s="14">
        <v>170250</v>
      </c>
    </row>
    <row r="61" spans="1:4" ht="63" hidden="1">
      <c r="A61" s="15" t="s">
        <v>101</v>
      </c>
      <c r="B61" s="1" t="s">
        <v>102</v>
      </c>
      <c r="C61" s="14">
        <v>18</v>
      </c>
      <c r="D61" s="14">
        <v>18</v>
      </c>
    </row>
    <row r="62" spans="1:4" ht="78.75" hidden="1">
      <c r="A62" s="15" t="s">
        <v>103</v>
      </c>
      <c r="B62" s="1" t="s">
        <v>104</v>
      </c>
      <c r="C62" s="14"/>
      <c r="D62" s="14"/>
    </row>
    <row r="63" spans="1:4" ht="94.5" hidden="1">
      <c r="A63" s="15" t="s">
        <v>105</v>
      </c>
      <c r="B63" s="1" t="s">
        <v>106</v>
      </c>
      <c r="C63" s="14">
        <v>7000</v>
      </c>
      <c r="D63" s="14">
        <v>7500</v>
      </c>
    </row>
    <row r="64" spans="1:4" ht="47.25" hidden="1">
      <c r="A64" s="15" t="s">
        <v>107</v>
      </c>
      <c r="B64" s="1" t="s">
        <v>108</v>
      </c>
      <c r="C64" s="14">
        <v>15066.8</v>
      </c>
      <c r="D64" s="14">
        <v>15066.8</v>
      </c>
    </row>
    <row r="65" spans="1:4" ht="23.25" hidden="1" customHeight="1">
      <c r="A65" s="15" t="s">
        <v>109</v>
      </c>
      <c r="B65" s="1" t="s">
        <v>110</v>
      </c>
      <c r="C65" s="14">
        <f t="shared" ref="C65:D65" si="11">C66</f>
        <v>5500</v>
      </c>
      <c r="D65" s="14">
        <f t="shared" si="11"/>
        <v>5500</v>
      </c>
    </row>
    <row r="66" spans="1:4" ht="23.25" hidden="1" customHeight="1">
      <c r="A66" s="15" t="s">
        <v>111</v>
      </c>
      <c r="B66" s="1" t="s">
        <v>112</v>
      </c>
      <c r="C66" s="14">
        <v>5500</v>
      </c>
      <c r="D66" s="14">
        <v>5500</v>
      </c>
    </row>
    <row r="67" spans="1:4" ht="23.25" customHeight="1">
      <c r="A67" s="12" t="s">
        <v>113</v>
      </c>
      <c r="B67" s="12" t="s">
        <v>114</v>
      </c>
      <c r="C67" s="16">
        <f>C68+C146+C151+C155</f>
        <v>15251908.100000001</v>
      </c>
      <c r="D67" s="16">
        <f>D68+D146+D151+D155</f>
        <v>14879915.700000001</v>
      </c>
    </row>
    <row r="68" spans="1:4" ht="47.25">
      <c r="A68" s="1" t="s">
        <v>115</v>
      </c>
      <c r="B68" s="1" t="s">
        <v>116</v>
      </c>
      <c r="C68" s="14">
        <f>C69+C76+C107+C135</f>
        <v>14623771.600000001</v>
      </c>
      <c r="D68" s="14">
        <f>D69+D76+D107+D135</f>
        <v>14864041.000000002</v>
      </c>
    </row>
    <row r="69" spans="1:4" ht="30.75" customHeight="1">
      <c r="A69" s="1" t="s">
        <v>117</v>
      </c>
      <c r="B69" s="1" t="s">
        <v>118</v>
      </c>
      <c r="C69" s="14">
        <f>C70+C74+C72</f>
        <v>8915324.3000000007</v>
      </c>
      <c r="D69" s="14">
        <f>D70+D74+D72</f>
        <v>9115324.3000000007</v>
      </c>
    </row>
    <row r="70" spans="1:4" ht="31.5">
      <c r="A70" s="1" t="s">
        <v>119</v>
      </c>
      <c r="B70" s="1" t="s">
        <v>120</v>
      </c>
      <c r="C70" s="14">
        <f t="shared" ref="C70:D70" si="12">C71</f>
        <v>7634352.2999999998</v>
      </c>
      <c r="D70" s="14">
        <f t="shared" si="12"/>
        <v>7634352.2999999998</v>
      </c>
    </row>
    <row r="71" spans="1:4" ht="47.25">
      <c r="A71" s="1" t="s">
        <v>121</v>
      </c>
      <c r="B71" s="1" t="s">
        <v>122</v>
      </c>
      <c r="C71" s="14">
        <v>7634352.2999999998</v>
      </c>
      <c r="D71" s="14">
        <v>7634352.2999999998</v>
      </c>
    </row>
    <row r="72" spans="1:4" ht="47.25">
      <c r="A72" s="1" t="s">
        <v>123</v>
      </c>
      <c r="B72" s="1" t="s">
        <v>124</v>
      </c>
      <c r="C72" s="14">
        <f>C73</f>
        <v>1200000</v>
      </c>
      <c r="D72" s="14">
        <f>D73</f>
        <v>1400000</v>
      </c>
    </row>
    <row r="73" spans="1:4" ht="63">
      <c r="A73" s="1" t="s">
        <v>304</v>
      </c>
      <c r="B73" s="1" t="s">
        <v>125</v>
      </c>
      <c r="C73" s="14">
        <v>1200000</v>
      </c>
      <c r="D73" s="14">
        <v>1400000</v>
      </c>
    </row>
    <row r="74" spans="1:4" ht="63">
      <c r="A74" s="1" t="s">
        <v>126</v>
      </c>
      <c r="B74" s="1" t="s">
        <v>294</v>
      </c>
      <c r="C74" s="14">
        <f t="shared" ref="C74:D74" si="13">C75</f>
        <v>80972</v>
      </c>
      <c r="D74" s="14">
        <f t="shared" si="13"/>
        <v>80972</v>
      </c>
    </row>
    <row r="75" spans="1:4" ht="78.75">
      <c r="A75" s="1" t="s">
        <v>127</v>
      </c>
      <c r="B75" s="1" t="s">
        <v>293</v>
      </c>
      <c r="C75" s="14">
        <v>80972</v>
      </c>
      <c r="D75" s="14">
        <v>80972</v>
      </c>
    </row>
    <row r="76" spans="1:4" ht="47.25">
      <c r="A76" s="15" t="s">
        <v>128</v>
      </c>
      <c r="B76" s="15" t="s">
        <v>295</v>
      </c>
      <c r="C76" s="14">
        <f>C77+C80+C85+C86+C87+C88+C89+C90+C91+C92+C93+C94+C95+C96+C97+C98+C99+C100+C101+C102+C103+C104+C105+C106</f>
        <v>2689736.0999999996</v>
      </c>
      <c r="D76" s="14">
        <f>D77+D80+D85+D86+D87+D88+D89+D90+D91+D92+D93+D94+D95+D96+D97+D98+D99+D100+D101+D102+D103+D104+D105+D106</f>
        <v>2693768.0999999996</v>
      </c>
    </row>
    <row r="77" spans="1:4" s="7" customFormat="1" ht="63">
      <c r="A77" s="15" t="s">
        <v>240</v>
      </c>
      <c r="B77" s="15" t="s">
        <v>241</v>
      </c>
      <c r="C77" s="17">
        <f>C78+C79</f>
        <v>182600</v>
      </c>
      <c r="D77" s="17">
        <f>D78+D79</f>
        <v>182600</v>
      </c>
    </row>
    <row r="78" spans="1:4" s="7" customFormat="1" ht="78.75">
      <c r="A78" s="15" t="s">
        <v>242</v>
      </c>
      <c r="B78" s="15" t="s">
        <v>243</v>
      </c>
      <c r="C78" s="14">
        <f>182600-4000</f>
        <v>178600</v>
      </c>
      <c r="D78" s="18">
        <f>182600-4000</f>
        <v>178600</v>
      </c>
    </row>
    <row r="79" spans="1:4" s="7" customFormat="1" ht="78.75">
      <c r="A79" s="15" t="s">
        <v>244</v>
      </c>
      <c r="B79" s="15" t="s">
        <v>243</v>
      </c>
      <c r="C79" s="14">
        <v>4000</v>
      </c>
      <c r="D79" s="18">
        <v>4000</v>
      </c>
    </row>
    <row r="80" spans="1:4" ht="31.5">
      <c r="A80" s="1" t="s">
        <v>129</v>
      </c>
      <c r="B80" s="1" t="s">
        <v>130</v>
      </c>
      <c r="C80" s="14">
        <f>C81+C82+C83+C84</f>
        <v>122607.8</v>
      </c>
      <c r="D80" s="14">
        <f>D81+D82+D83+D84</f>
        <v>90107.8</v>
      </c>
    </row>
    <row r="81" spans="1:4" ht="47.25">
      <c r="A81" s="1" t="s">
        <v>229</v>
      </c>
      <c r="B81" s="1" t="s">
        <v>131</v>
      </c>
      <c r="C81" s="14">
        <v>2500</v>
      </c>
      <c r="D81" s="14">
        <v>2500</v>
      </c>
    </row>
    <row r="82" spans="1:4" ht="47.25">
      <c r="A82" s="1" t="s">
        <v>132</v>
      </c>
      <c r="B82" s="1" t="s">
        <v>131</v>
      </c>
      <c r="C82" s="14">
        <v>32500</v>
      </c>
      <c r="D82" s="14"/>
    </row>
    <row r="83" spans="1:4" ht="47.25">
      <c r="A83" s="1" t="s">
        <v>282</v>
      </c>
      <c r="B83" s="1" t="s">
        <v>131</v>
      </c>
      <c r="C83" s="14">
        <f>35550+28600</f>
        <v>64150</v>
      </c>
      <c r="D83" s="14">
        <f>35550+28600</f>
        <v>64150</v>
      </c>
    </row>
    <row r="84" spans="1:4" ht="47.25">
      <c r="A84" s="1" t="s">
        <v>305</v>
      </c>
      <c r="B84" s="1" t="s">
        <v>131</v>
      </c>
      <c r="C84" s="14">
        <v>23457.8</v>
      </c>
      <c r="D84" s="14">
        <v>23457.8</v>
      </c>
    </row>
    <row r="85" spans="1:4" ht="32.25" customHeight="1">
      <c r="A85" s="15" t="s">
        <v>133</v>
      </c>
      <c r="B85" s="15" t="s">
        <v>134</v>
      </c>
      <c r="C85" s="14">
        <v>1600</v>
      </c>
      <c r="D85" s="14">
        <v>1600</v>
      </c>
    </row>
    <row r="86" spans="1:4" s="20" customFormat="1" ht="94.5">
      <c r="A86" s="19" t="s">
        <v>230</v>
      </c>
      <c r="B86" s="19" t="s">
        <v>231</v>
      </c>
      <c r="C86" s="14">
        <v>315201.2</v>
      </c>
      <c r="D86" s="18">
        <v>351733.2</v>
      </c>
    </row>
    <row r="87" spans="1:4" s="20" customFormat="1" ht="94.5" customHeight="1">
      <c r="A87" s="19" t="s">
        <v>238</v>
      </c>
      <c r="B87" s="19" t="s">
        <v>239</v>
      </c>
      <c r="C87" s="14">
        <v>42624.9</v>
      </c>
      <c r="D87" s="18">
        <v>42624.9</v>
      </c>
    </row>
    <row r="88" spans="1:4" s="20" customFormat="1" ht="45.75" customHeight="1">
      <c r="A88" s="19" t="s">
        <v>245</v>
      </c>
      <c r="B88" s="19" t="s">
        <v>246</v>
      </c>
      <c r="C88" s="14">
        <v>4049.6</v>
      </c>
      <c r="D88" s="18">
        <v>4049.6</v>
      </c>
    </row>
    <row r="89" spans="1:4" s="20" customFormat="1" ht="63" customHeight="1">
      <c r="A89" s="19" t="s">
        <v>247</v>
      </c>
      <c r="B89" s="19" t="s">
        <v>248</v>
      </c>
      <c r="C89" s="14">
        <v>55.7</v>
      </c>
      <c r="D89" s="18">
        <v>55.7</v>
      </c>
    </row>
    <row r="90" spans="1:4" s="20" customFormat="1" ht="63">
      <c r="A90" s="19" t="s">
        <v>249</v>
      </c>
      <c r="B90" s="19" t="s">
        <v>250</v>
      </c>
      <c r="C90" s="14">
        <v>10000</v>
      </c>
      <c r="D90" s="18">
        <v>10000</v>
      </c>
    </row>
    <row r="91" spans="1:4" s="20" customFormat="1" ht="94.5">
      <c r="A91" s="19" t="s">
        <v>251</v>
      </c>
      <c r="B91" s="19" t="s">
        <v>252</v>
      </c>
      <c r="C91" s="14">
        <v>51160</v>
      </c>
      <c r="D91" s="18">
        <v>51160</v>
      </c>
    </row>
    <row r="92" spans="1:4" s="20" customFormat="1" ht="126">
      <c r="A92" s="19" t="s">
        <v>253</v>
      </c>
      <c r="B92" s="19" t="s">
        <v>254</v>
      </c>
      <c r="C92" s="14">
        <v>95200</v>
      </c>
      <c r="D92" s="18">
        <v>95200</v>
      </c>
    </row>
    <row r="93" spans="1:4" s="20" customFormat="1" ht="110.25">
      <c r="A93" s="19" t="s">
        <v>255</v>
      </c>
      <c r="B93" s="19" t="s">
        <v>256</v>
      </c>
      <c r="C93" s="14">
        <v>2500</v>
      </c>
      <c r="D93" s="18">
        <v>2500</v>
      </c>
    </row>
    <row r="94" spans="1:4" s="20" customFormat="1" ht="78.75" customHeight="1">
      <c r="A94" s="19" t="s">
        <v>257</v>
      </c>
      <c r="B94" s="19" t="s">
        <v>258</v>
      </c>
      <c r="C94" s="14">
        <v>256194.5</v>
      </c>
      <c r="D94" s="18">
        <v>256194.5</v>
      </c>
    </row>
    <row r="95" spans="1:4" s="20" customFormat="1" ht="47.25">
      <c r="A95" s="19" t="s">
        <v>259</v>
      </c>
      <c r="B95" s="19" t="s">
        <v>260</v>
      </c>
      <c r="C95" s="14">
        <v>171252.7</v>
      </c>
      <c r="D95" s="18">
        <v>171252.7</v>
      </c>
    </row>
    <row r="96" spans="1:4" s="20" customFormat="1" ht="47.25">
      <c r="A96" s="19" t="s">
        <v>261</v>
      </c>
      <c r="B96" s="19" t="s">
        <v>262</v>
      </c>
      <c r="C96" s="14">
        <v>669257.69999999995</v>
      </c>
      <c r="D96" s="18">
        <v>669257.69999999995</v>
      </c>
    </row>
    <row r="97" spans="1:4" s="20" customFormat="1" ht="63">
      <c r="A97" s="19" t="s">
        <v>263</v>
      </c>
      <c r="B97" s="19" t="s">
        <v>292</v>
      </c>
      <c r="C97" s="14">
        <v>20000</v>
      </c>
      <c r="D97" s="18">
        <v>20000</v>
      </c>
    </row>
    <row r="98" spans="1:4" s="20" customFormat="1" ht="94.5">
      <c r="A98" s="19" t="s">
        <v>264</v>
      </c>
      <c r="B98" s="19" t="s">
        <v>265</v>
      </c>
      <c r="C98" s="14">
        <v>82473</v>
      </c>
      <c r="D98" s="18">
        <v>82473</v>
      </c>
    </row>
    <row r="99" spans="1:4" s="20" customFormat="1" ht="126">
      <c r="A99" s="19" t="s">
        <v>266</v>
      </c>
      <c r="B99" s="19" t="s">
        <v>267</v>
      </c>
      <c r="C99" s="14">
        <v>493564.5</v>
      </c>
      <c r="D99" s="18">
        <v>493564.5</v>
      </c>
    </row>
    <row r="100" spans="1:4" s="20" customFormat="1" ht="110.25">
      <c r="A100" s="19" t="s">
        <v>268</v>
      </c>
      <c r="B100" s="19" t="s">
        <v>269</v>
      </c>
      <c r="C100" s="14">
        <v>500</v>
      </c>
      <c r="D100" s="18">
        <v>500</v>
      </c>
    </row>
    <row r="101" spans="1:4" s="20" customFormat="1" ht="63">
      <c r="A101" s="19" t="s">
        <v>270</v>
      </c>
      <c r="B101" s="19" t="s">
        <v>271</v>
      </c>
      <c r="C101" s="14">
        <v>4420.8999999999996</v>
      </c>
      <c r="D101" s="18">
        <v>4420.8999999999996</v>
      </c>
    </row>
    <row r="102" spans="1:4" s="20" customFormat="1" ht="47.25">
      <c r="A102" s="19" t="s">
        <v>272</v>
      </c>
      <c r="B102" s="19" t="s">
        <v>273</v>
      </c>
      <c r="C102" s="14">
        <v>9765</v>
      </c>
      <c r="D102" s="18">
        <v>9765</v>
      </c>
    </row>
    <row r="103" spans="1:4" s="20" customFormat="1" ht="47.25">
      <c r="A103" s="19" t="s">
        <v>274</v>
      </c>
      <c r="B103" s="19" t="s">
        <v>275</v>
      </c>
      <c r="C103" s="14">
        <v>35161</v>
      </c>
      <c r="D103" s="18">
        <v>35161</v>
      </c>
    </row>
    <row r="104" spans="1:4" s="20" customFormat="1" ht="78.75" customHeight="1">
      <c r="A104" s="19" t="s">
        <v>276</v>
      </c>
      <c r="B104" s="19" t="s">
        <v>277</v>
      </c>
      <c r="C104" s="14">
        <v>15000</v>
      </c>
      <c r="D104" s="18">
        <v>15000</v>
      </c>
    </row>
    <row r="105" spans="1:4" s="20" customFormat="1" ht="126">
      <c r="A105" s="19" t="s">
        <v>278</v>
      </c>
      <c r="B105" s="19" t="s">
        <v>279</v>
      </c>
      <c r="C105" s="14">
        <v>321.7</v>
      </c>
      <c r="D105" s="18">
        <v>321.7</v>
      </c>
    </row>
    <row r="106" spans="1:4" s="20" customFormat="1" ht="126">
      <c r="A106" s="19" t="s">
        <v>280</v>
      </c>
      <c r="B106" s="19" t="s">
        <v>281</v>
      </c>
      <c r="C106" s="14">
        <v>104225.9</v>
      </c>
      <c r="D106" s="18">
        <v>104225.9</v>
      </c>
    </row>
    <row r="107" spans="1:4" ht="47.25">
      <c r="A107" s="1" t="s">
        <v>135</v>
      </c>
      <c r="B107" s="1" t="s">
        <v>136</v>
      </c>
      <c r="C107" s="14">
        <f>C108+C110+C112+C113+C114+C116+C118+C120+C121+C122+C124+C126+C128+C129+C131+C133</f>
        <v>2988843.8000000003</v>
      </c>
      <c r="D107" s="14">
        <f>D108+D110+D112+D113+D114+D116+D118+D120+D121+D122+D124+D126+D128+D129+D131+D133</f>
        <v>3025081.2</v>
      </c>
    </row>
    <row r="108" spans="1:4" ht="47.25">
      <c r="A108" s="1" t="s">
        <v>137</v>
      </c>
      <c r="B108" s="1" t="s">
        <v>138</v>
      </c>
      <c r="C108" s="14">
        <f t="shared" ref="C108:D108" si="14">C109</f>
        <v>1105131.5</v>
      </c>
      <c r="D108" s="14">
        <f t="shared" si="14"/>
        <v>1105131.5</v>
      </c>
    </row>
    <row r="109" spans="1:4" ht="63">
      <c r="A109" s="1" t="s">
        <v>139</v>
      </c>
      <c r="B109" s="1" t="s">
        <v>140</v>
      </c>
      <c r="C109" s="14">
        <v>1105131.5</v>
      </c>
      <c r="D109" s="14">
        <v>1105131.5</v>
      </c>
    </row>
    <row r="110" spans="1:4" ht="94.5">
      <c r="A110" s="1" t="s">
        <v>141</v>
      </c>
      <c r="B110" s="1" t="s">
        <v>297</v>
      </c>
      <c r="C110" s="14">
        <f t="shared" ref="C110:D110" si="15">C111</f>
        <v>97294</v>
      </c>
      <c r="D110" s="14">
        <f t="shared" si="15"/>
        <v>97294</v>
      </c>
    </row>
    <row r="111" spans="1:4" ht="110.25">
      <c r="A111" s="1" t="s">
        <v>142</v>
      </c>
      <c r="B111" s="1" t="s">
        <v>296</v>
      </c>
      <c r="C111" s="14">
        <v>97294</v>
      </c>
      <c r="D111" s="14">
        <v>97294</v>
      </c>
    </row>
    <row r="112" spans="1:4" ht="110.25">
      <c r="A112" s="1" t="s">
        <v>232</v>
      </c>
      <c r="B112" s="19" t="s">
        <v>302</v>
      </c>
      <c r="C112" s="14">
        <v>438152.6</v>
      </c>
      <c r="D112" s="14">
        <v>467580.2</v>
      </c>
    </row>
    <row r="113" spans="1:4" ht="110.25">
      <c r="A113" s="1" t="s">
        <v>233</v>
      </c>
      <c r="B113" s="19" t="s">
        <v>234</v>
      </c>
      <c r="C113" s="14">
        <v>55615.5</v>
      </c>
      <c r="D113" s="14">
        <v>61736.5</v>
      </c>
    </row>
    <row r="114" spans="1:4" ht="78.75">
      <c r="A114" s="1" t="s">
        <v>143</v>
      </c>
      <c r="B114" s="1" t="s">
        <v>144</v>
      </c>
      <c r="C114" s="14">
        <f t="shared" ref="C114:D114" si="16">C115</f>
        <v>540</v>
      </c>
      <c r="D114" s="14">
        <f t="shared" si="16"/>
        <v>540</v>
      </c>
    </row>
    <row r="115" spans="1:4" ht="96" customHeight="1">
      <c r="A115" s="1" t="s">
        <v>145</v>
      </c>
      <c r="B115" s="1" t="s">
        <v>146</v>
      </c>
      <c r="C115" s="14">
        <v>540</v>
      </c>
      <c r="D115" s="14">
        <v>540</v>
      </c>
    </row>
    <row r="116" spans="1:4" ht="78.75">
      <c r="A116" s="1" t="s">
        <v>147</v>
      </c>
      <c r="B116" s="1" t="s">
        <v>148</v>
      </c>
      <c r="C116" s="14">
        <f t="shared" ref="C116:D116" si="17">C117</f>
        <v>578.6</v>
      </c>
      <c r="D116" s="14">
        <f t="shared" si="17"/>
        <v>578.6</v>
      </c>
    </row>
    <row r="117" spans="1:4" ht="94.5">
      <c r="A117" s="1" t="s">
        <v>149</v>
      </c>
      <c r="B117" s="1" t="s">
        <v>150</v>
      </c>
      <c r="C117" s="14">
        <v>578.6</v>
      </c>
      <c r="D117" s="14">
        <v>578.6</v>
      </c>
    </row>
    <row r="118" spans="1:4" ht="63">
      <c r="A118" s="1" t="s">
        <v>151</v>
      </c>
      <c r="B118" s="1" t="s">
        <v>152</v>
      </c>
      <c r="C118" s="14">
        <f t="shared" ref="C118:D118" si="18">C119</f>
        <v>25623.4</v>
      </c>
      <c r="D118" s="14">
        <f t="shared" si="18"/>
        <v>25623.4</v>
      </c>
    </row>
    <row r="119" spans="1:4" ht="78.75">
      <c r="A119" s="1" t="s">
        <v>153</v>
      </c>
      <c r="B119" s="1" t="s">
        <v>154</v>
      </c>
      <c r="C119" s="14">
        <v>25623.4</v>
      </c>
      <c r="D119" s="14">
        <v>25623.4</v>
      </c>
    </row>
    <row r="120" spans="1:4" ht="141.75">
      <c r="A120" s="1" t="s">
        <v>236</v>
      </c>
      <c r="B120" s="1" t="s">
        <v>235</v>
      </c>
      <c r="C120" s="14">
        <v>1.2</v>
      </c>
      <c r="D120" s="14">
        <v>1.3</v>
      </c>
    </row>
    <row r="121" spans="1:4" s="7" customFormat="1" ht="110.25">
      <c r="A121" s="1" t="s">
        <v>237</v>
      </c>
      <c r="B121" s="1" t="s">
        <v>234</v>
      </c>
      <c r="C121" s="14">
        <v>5.6</v>
      </c>
      <c r="D121" s="18">
        <v>5.8</v>
      </c>
    </row>
    <row r="122" spans="1:4" ht="63">
      <c r="A122" s="15" t="s">
        <v>155</v>
      </c>
      <c r="B122" s="15" t="s">
        <v>156</v>
      </c>
      <c r="C122" s="14">
        <f t="shared" ref="C122:D122" si="19">C123</f>
        <v>6631.1</v>
      </c>
      <c r="D122" s="14">
        <f t="shared" si="19"/>
        <v>6631.1</v>
      </c>
    </row>
    <row r="123" spans="1:4" ht="78.75">
      <c r="A123" s="15" t="s">
        <v>157</v>
      </c>
      <c r="B123" s="15" t="s">
        <v>158</v>
      </c>
      <c r="C123" s="14">
        <v>6631.1</v>
      </c>
      <c r="D123" s="14">
        <v>6631.1</v>
      </c>
    </row>
    <row r="124" spans="1:4" ht="63">
      <c r="A124" s="15" t="s">
        <v>159</v>
      </c>
      <c r="B124" s="21" t="s">
        <v>160</v>
      </c>
      <c r="C124" s="14">
        <f t="shared" ref="C124:D124" si="20">C125</f>
        <v>476270.6</v>
      </c>
      <c r="D124" s="14">
        <f t="shared" si="20"/>
        <v>476270.6</v>
      </c>
    </row>
    <row r="125" spans="1:4" ht="78.75">
      <c r="A125" s="15" t="s">
        <v>161</v>
      </c>
      <c r="B125" s="21" t="s">
        <v>162</v>
      </c>
      <c r="C125" s="14">
        <v>476270.6</v>
      </c>
      <c r="D125" s="14">
        <v>476270.6</v>
      </c>
    </row>
    <row r="126" spans="1:4" ht="110.25">
      <c r="A126" s="15" t="s">
        <v>163</v>
      </c>
      <c r="B126" s="15" t="s">
        <v>164</v>
      </c>
      <c r="C126" s="14">
        <f t="shared" ref="C126:D126" si="21">C127</f>
        <v>12889.8</v>
      </c>
      <c r="D126" s="14">
        <f t="shared" si="21"/>
        <v>13533.8</v>
      </c>
    </row>
    <row r="127" spans="1:4" ht="126">
      <c r="A127" s="15" t="s">
        <v>165</v>
      </c>
      <c r="B127" s="1" t="s">
        <v>166</v>
      </c>
      <c r="C127" s="14">
        <v>12889.8</v>
      </c>
      <c r="D127" s="14">
        <v>13533.8</v>
      </c>
    </row>
    <row r="128" spans="1:4" ht="159" customHeight="1">
      <c r="A128" s="15" t="s">
        <v>227</v>
      </c>
      <c r="B128" s="19" t="s">
        <v>228</v>
      </c>
      <c r="C128" s="14">
        <v>14400.2</v>
      </c>
      <c r="D128" s="14">
        <v>14400.2</v>
      </c>
    </row>
    <row r="129" spans="1:4" ht="111.75" customHeight="1">
      <c r="A129" s="15" t="s">
        <v>167</v>
      </c>
      <c r="B129" s="1" t="s">
        <v>168</v>
      </c>
      <c r="C129" s="14">
        <f t="shared" ref="C129:D129" si="22">C130</f>
        <v>281082.2</v>
      </c>
      <c r="D129" s="14">
        <f t="shared" si="22"/>
        <v>281082.2</v>
      </c>
    </row>
    <row r="130" spans="1:4" ht="126" customHeight="1">
      <c r="A130" s="15" t="s">
        <v>169</v>
      </c>
      <c r="B130" s="1" t="s">
        <v>170</v>
      </c>
      <c r="C130" s="14">
        <v>281082.2</v>
      </c>
      <c r="D130" s="14">
        <v>281082.2</v>
      </c>
    </row>
    <row r="131" spans="1:4" ht="111" customHeight="1">
      <c r="A131" s="15" t="s">
        <v>171</v>
      </c>
      <c r="B131" s="1" t="s">
        <v>172</v>
      </c>
      <c r="C131" s="14">
        <f t="shared" ref="C131:D131" si="23">C132</f>
        <v>54641.3</v>
      </c>
      <c r="D131" s="14">
        <f t="shared" si="23"/>
        <v>54641.3</v>
      </c>
    </row>
    <row r="132" spans="1:4" ht="125.25" customHeight="1">
      <c r="A132" s="15" t="s">
        <v>173</v>
      </c>
      <c r="B132" s="1" t="s">
        <v>174</v>
      </c>
      <c r="C132" s="14">
        <v>54641.3</v>
      </c>
      <c r="D132" s="14">
        <v>54641.3</v>
      </c>
    </row>
    <row r="133" spans="1:4" s="26" customFormat="1" ht="16.5" customHeight="1">
      <c r="A133" s="21" t="s">
        <v>298</v>
      </c>
      <c r="B133" s="19" t="s">
        <v>299</v>
      </c>
      <c r="C133" s="14">
        <f>C134</f>
        <v>419986.2</v>
      </c>
      <c r="D133" s="14">
        <f>D134</f>
        <v>420030.7</v>
      </c>
    </row>
    <row r="134" spans="1:4" s="26" customFormat="1" ht="31.5">
      <c r="A134" s="21" t="s">
        <v>300</v>
      </c>
      <c r="B134" s="19" t="s">
        <v>301</v>
      </c>
      <c r="C134" s="14">
        <f>424677.8+248.4-2000-2940</f>
        <v>419986.2</v>
      </c>
      <c r="D134" s="14">
        <f>424722.3+248.4-2000-2940</f>
        <v>420030.7</v>
      </c>
    </row>
    <row r="135" spans="1:4" ht="20.25" customHeight="1">
      <c r="A135" s="15" t="s">
        <v>175</v>
      </c>
      <c r="B135" s="15" t="s">
        <v>176</v>
      </c>
      <c r="C135" s="14">
        <f>C136+C138+C140+C144+C142</f>
        <v>29867.4</v>
      </c>
      <c r="D135" s="14">
        <f>D136+D138+D140+D144+D142</f>
        <v>29867.4</v>
      </c>
    </row>
    <row r="136" spans="1:4" ht="49.5" customHeight="1">
      <c r="A136" s="1" t="s">
        <v>177</v>
      </c>
      <c r="B136" s="1" t="s">
        <v>178</v>
      </c>
      <c r="C136" s="14">
        <f t="shared" ref="C136:D136" si="24">C137</f>
        <v>13525.3</v>
      </c>
      <c r="D136" s="14">
        <f t="shared" si="24"/>
        <v>13525.3</v>
      </c>
    </row>
    <row r="137" spans="1:4" ht="65.25" customHeight="1">
      <c r="A137" s="1" t="s">
        <v>179</v>
      </c>
      <c r="B137" s="1" t="s">
        <v>180</v>
      </c>
      <c r="C137" s="14">
        <v>13525.3</v>
      </c>
      <c r="D137" s="14">
        <v>13525.3</v>
      </c>
    </row>
    <row r="138" spans="1:4" ht="49.5" customHeight="1">
      <c r="A138" s="1" t="s">
        <v>181</v>
      </c>
      <c r="B138" s="1" t="s">
        <v>182</v>
      </c>
      <c r="C138" s="14">
        <f t="shared" ref="C138:D138" si="25">C139</f>
        <v>2135.1</v>
      </c>
      <c r="D138" s="14">
        <f t="shared" si="25"/>
        <v>2135.1</v>
      </c>
    </row>
    <row r="139" spans="1:4" ht="62.25" customHeight="1">
      <c r="A139" s="1" t="s">
        <v>183</v>
      </c>
      <c r="B139" s="1" t="s">
        <v>184</v>
      </c>
      <c r="C139" s="14">
        <v>2135.1</v>
      </c>
      <c r="D139" s="14">
        <v>2135.1</v>
      </c>
    </row>
    <row r="140" spans="1:4" ht="63">
      <c r="A140" s="1" t="s">
        <v>185</v>
      </c>
      <c r="B140" s="1" t="s">
        <v>186</v>
      </c>
      <c r="C140" s="14">
        <f t="shared" ref="C140:D140" si="26">C141</f>
        <v>9344</v>
      </c>
      <c r="D140" s="14">
        <f t="shared" si="26"/>
        <v>9344</v>
      </c>
    </row>
    <row r="141" spans="1:4" ht="78.75">
      <c r="A141" s="1" t="s">
        <v>187</v>
      </c>
      <c r="B141" s="1" t="s">
        <v>188</v>
      </c>
      <c r="C141" s="14">
        <v>9344</v>
      </c>
      <c r="D141" s="14">
        <v>9344</v>
      </c>
    </row>
    <row r="142" spans="1:4" ht="80.25" customHeight="1">
      <c r="A142" s="1" t="s">
        <v>189</v>
      </c>
      <c r="B142" s="1" t="s">
        <v>190</v>
      </c>
      <c r="C142" s="14">
        <f>C143</f>
        <v>3279</v>
      </c>
      <c r="D142" s="14">
        <f>D143</f>
        <v>3279</v>
      </c>
    </row>
    <row r="143" spans="1:4" ht="96.75" customHeight="1">
      <c r="A143" s="1" t="s">
        <v>191</v>
      </c>
      <c r="B143" s="1" t="s">
        <v>192</v>
      </c>
      <c r="C143" s="14">
        <v>3279</v>
      </c>
      <c r="D143" s="14">
        <v>3279</v>
      </c>
    </row>
    <row r="144" spans="1:4" ht="144" customHeight="1">
      <c r="A144" s="1" t="s">
        <v>223</v>
      </c>
      <c r="B144" s="1" t="s">
        <v>225</v>
      </c>
      <c r="C144" s="14">
        <f>C145</f>
        <v>1584</v>
      </c>
      <c r="D144" s="14">
        <f>D145</f>
        <v>1584</v>
      </c>
    </row>
    <row r="145" spans="1:4" ht="159" customHeight="1">
      <c r="A145" s="1" t="s">
        <v>224</v>
      </c>
      <c r="B145" s="1" t="s">
        <v>226</v>
      </c>
      <c r="C145" s="14">
        <v>1584</v>
      </c>
      <c r="D145" s="14">
        <v>1584</v>
      </c>
    </row>
    <row r="146" spans="1:4" ht="47.25">
      <c r="A146" s="1" t="s">
        <v>193</v>
      </c>
      <c r="B146" s="1" t="s">
        <v>194</v>
      </c>
      <c r="C146" s="14">
        <f>C147</f>
        <v>612886.5</v>
      </c>
      <c r="D146" s="14">
        <f>D147</f>
        <v>0</v>
      </c>
    </row>
    <row r="147" spans="1:4" ht="63">
      <c r="A147" s="19" t="s">
        <v>283</v>
      </c>
      <c r="B147" s="19" t="s">
        <v>284</v>
      </c>
      <c r="C147" s="14">
        <f>C148+C149+C150</f>
        <v>612886.5</v>
      </c>
      <c r="D147" s="14">
        <f>D148+D149+D150</f>
        <v>0</v>
      </c>
    </row>
    <row r="148" spans="1:4" ht="110.25">
      <c r="A148" s="19" t="s">
        <v>285</v>
      </c>
      <c r="B148" s="19" t="s">
        <v>286</v>
      </c>
      <c r="C148" s="14">
        <v>42567.5</v>
      </c>
      <c r="D148" s="14"/>
    </row>
    <row r="149" spans="1:4" ht="110.25">
      <c r="A149" s="19" t="s">
        <v>287</v>
      </c>
      <c r="B149" s="19" t="s">
        <v>288</v>
      </c>
      <c r="C149" s="14">
        <v>496229.1</v>
      </c>
      <c r="D149" s="14"/>
    </row>
    <row r="150" spans="1:4" ht="110.25">
      <c r="A150" s="19" t="s">
        <v>289</v>
      </c>
      <c r="B150" s="19" t="s">
        <v>290</v>
      </c>
      <c r="C150" s="14">
        <v>74089.899999999994</v>
      </c>
      <c r="D150" s="14"/>
    </row>
    <row r="151" spans="1:4" ht="47.25">
      <c r="A151" s="22" t="s">
        <v>207</v>
      </c>
      <c r="B151" s="22" t="s">
        <v>208</v>
      </c>
      <c r="C151" s="13">
        <f t="shared" ref="C151:D151" si="27">C152</f>
        <v>55</v>
      </c>
      <c r="D151" s="13">
        <f t="shared" si="27"/>
        <v>55</v>
      </c>
    </row>
    <row r="152" spans="1:4" ht="48.75" customHeight="1">
      <c r="A152" s="19" t="s">
        <v>209</v>
      </c>
      <c r="B152" s="19" t="s">
        <v>210</v>
      </c>
      <c r="C152" s="14">
        <f t="shared" ref="C152:D152" si="28">C153+C154</f>
        <v>55</v>
      </c>
      <c r="D152" s="14">
        <f t="shared" si="28"/>
        <v>55</v>
      </c>
    </row>
    <row r="153" spans="1:4" ht="78.75">
      <c r="A153" s="19" t="s">
        <v>211</v>
      </c>
      <c r="B153" s="19" t="s">
        <v>212</v>
      </c>
      <c r="C153" s="14">
        <v>55</v>
      </c>
      <c r="D153" s="14">
        <v>55</v>
      </c>
    </row>
    <row r="154" spans="1:4" ht="48.75" customHeight="1">
      <c r="A154" s="19" t="s">
        <v>213</v>
      </c>
      <c r="B154" s="19" t="s">
        <v>214</v>
      </c>
      <c r="C154" s="18"/>
      <c r="D154" s="18"/>
    </row>
    <row r="155" spans="1:4" ht="31.5">
      <c r="A155" s="12" t="s">
        <v>195</v>
      </c>
      <c r="B155" s="12" t="s">
        <v>196</v>
      </c>
      <c r="C155" s="13">
        <f t="shared" ref="C155:D155" si="29">C156</f>
        <v>15195</v>
      </c>
      <c r="D155" s="13">
        <f t="shared" si="29"/>
        <v>15819.7</v>
      </c>
    </row>
    <row r="156" spans="1:4" ht="33" customHeight="1">
      <c r="A156" s="1" t="s">
        <v>197</v>
      </c>
      <c r="B156" s="1" t="s">
        <v>198</v>
      </c>
      <c r="C156" s="14">
        <f t="shared" ref="C156:D156" si="30">C160+C157</f>
        <v>15195</v>
      </c>
      <c r="D156" s="14">
        <f t="shared" si="30"/>
        <v>15819.7</v>
      </c>
    </row>
    <row r="157" spans="1:4" ht="63" customHeight="1">
      <c r="A157" s="1" t="s">
        <v>215</v>
      </c>
      <c r="B157" s="1" t="s">
        <v>216</v>
      </c>
      <c r="C157" s="14">
        <f t="shared" ref="C157:D157" si="31">C158+C159</f>
        <v>9206</v>
      </c>
      <c r="D157" s="14">
        <f t="shared" si="31"/>
        <v>9255.7000000000007</v>
      </c>
    </row>
    <row r="158" spans="1:4" ht="65.25" customHeight="1">
      <c r="A158" s="1" t="s">
        <v>217</v>
      </c>
      <c r="B158" s="1" t="s">
        <v>216</v>
      </c>
      <c r="C158" s="14">
        <v>9166</v>
      </c>
      <c r="D158" s="14">
        <v>9215.7000000000007</v>
      </c>
    </row>
    <row r="159" spans="1:4" ht="63.75" customHeight="1">
      <c r="A159" s="1" t="s">
        <v>218</v>
      </c>
      <c r="B159" s="1" t="s">
        <v>216</v>
      </c>
      <c r="C159" s="14">
        <v>40</v>
      </c>
      <c r="D159" s="14">
        <v>40</v>
      </c>
    </row>
    <row r="160" spans="1:4" ht="32.25" customHeight="1">
      <c r="A160" s="1" t="s">
        <v>219</v>
      </c>
      <c r="B160" s="1" t="s">
        <v>198</v>
      </c>
      <c r="C160" s="14">
        <f t="shared" ref="C160:D160" si="32">C162+C163+C161</f>
        <v>5989</v>
      </c>
      <c r="D160" s="14">
        <f t="shared" si="32"/>
        <v>6564</v>
      </c>
    </row>
    <row r="161" spans="1:4" ht="30.75" customHeight="1">
      <c r="A161" s="19" t="s">
        <v>220</v>
      </c>
      <c r="B161" s="19" t="s">
        <v>199</v>
      </c>
      <c r="C161" s="14">
        <v>4500</v>
      </c>
      <c r="D161" s="14">
        <v>5000</v>
      </c>
    </row>
    <row r="162" spans="1:4" ht="32.25" customHeight="1">
      <c r="A162" s="19" t="s">
        <v>221</v>
      </c>
      <c r="B162" s="19" t="s">
        <v>199</v>
      </c>
      <c r="C162" s="14"/>
      <c r="D162" s="16"/>
    </row>
    <row r="163" spans="1:4" ht="32.25" customHeight="1">
      <c r="A163" s="19" t="s">
        <v>222</v>
      </c>
      <c r="B163" s="19" t="s">
        <v>199</v>
      </c>
      <c r="C163" s="14">
        <v>1489</v>
      </c>
      <c r="D163" s="14">
        <v>1564</v>
      </c>
    </row>
    <row r="164" spans="1:4">
      <c r="A164" s="23"/>
      <c r="B164" s="12" t="s">
        <v>200</v>
      </c>
      <c r="C164" s="16">
        <f>C13+C67</f>
        <v>43353771.700000003</v>
      </c>
      <c r="D164" s="16">
        <f>D13+D67</f>
        <v>45411303</v>
      </c>
    </row>
    <row r="165" spans="1:4">
      <c r="A165" s="2"/>
      <c r="B165" s="2"/>
      <c r="C165" s="2"/>
      <c r="D165" s="7"/>
    </row>
    <row r="166" spans="1:4">
      <c r="A166" s="27" t="s">
        <v>201</v>
      </c>
      <c r="B166" s="28"/>
      <c r="C166" s="28"/>
      <c r="D166" s="28"/>
    </row>
    <row r="167" spans="1:4">
      <c r="A167" s="2"/>
      <c r="B167" s="2"/>
      <c r="C167" s="2"/>
      <c r="D167" s="7"/>
    </row>
    <row r="168" spans="1:4">
      <c r="A168" s="2"/>
      <c r="B168" s="2"/>
      <c r="C168" s="2"/>
      <c r="D168" s="7"/>
    </row>
    <row r="169" spans="1:4">
      <c r="B169" s="7"/>
      <c r="C169" s="7"/>
      <c r="D169" s="7"/>
    </row>
    <row r="170" spans="1:4">
      <c r="B170" s="7"/>
      <c r="C170" s="7"/>
      <c r="D170" s="7"/>
    </row>
    <row r="171" spans="1:4">
      <c r="B171" s="7"/>
      <c r="C171" s="7"/>
      <c r="D171" s="7"/>
    </row>
    <row r="172" spans="1:4">
      <c r="B172" s="7"/>
      <c r="C172" s="7"/>
      <c r="D172" s="7"/>
    </row>
    <row r="173" spans="1:4">
      <c r="B173" s="7"/>
      <c r="C173" s="7"/>
      <c r="D173" s="7"/>
    </row>
    <row r="174" spans="1:4">
      <c r="B174" s="7"/>
      <c r="C174" s="7"/>
      <c r="D174" s="7"/>
    </row>
    <row r="175" spans="1:4">
      <c r="B175" s="7"/>
      <c r="C175" s="7"/>
      <c r="D175" s="7"/>
    </row>
    <row r="176" spans="1:4">
      <c r="B176" s="7"/>
      <c r="C176" s="7"/>
      <c r="D176" s="7"/>
    </row>
    <row r="177" spans="2:4">
      <c r="B177" s="7"/>
      <c r="C177" s="7"/>
      <c r="D177" s="7"/>
    </row>
    <row r="178" spans="2:4">
      <c r="B178" s="7"/>
      <c r="C178" s="7"/>
      <c r="D178" s="7"/>
    </row>
    <row r="179" spans="2:4">
      <c r="B179" s="7"/>
      <c r="C179" s="7"/>
      <c r="D179" s="7"/>
    </row>
    <row r="180" spans="2:4">
      <c r="B180" s="7"/>
      <c r="C180" s="7"/>
      <c r="D180" s="7"/>
    </row>
    <row r="181" spans="2:4">
      <c r="B181" s="7"/>
      <c r="C181" s="7"/>
      <c r="D181" s="7"/>
    </row>
    <row r="182" spans="2:4">
      <c r="B182" s="7"/>
      <c r="C182" s="7"/>
      <c r="D182" s="7"/>
    </row>
    <row r="183" spans="2:4">
      <c r="B183" s="7"/>
      <c r="C183" s="7"/>
      <c r="D183" s="7"/>
    </row>
    <row r="184" spans="2:4">
      <c r="B184" s="7"/>
      <c r="C184" s="7"/>
      <c r="D184" s="7"/>
    </row>
    <row r="185" spans="2:4">
      <c r="B185" s="7"/>
      <c r="C185" s="7"/>
      <c r="D185" s="7"/>
    </row>
    <row r="186" spans="2:4">
      <c r="B186" s="7"/>
      <c r="C186" s="7"/>
      <c r="D186" s="7"/>
    </row>
    <row r="187" spans="2:4">
      <c r="B187" s="7"/>
      <c r="C187" s="7"/>
      <c r="D187" s="7"/>
    </row>
    <row r="188" spans="2:4">
      <c r="B188" s="7"/>
      <c r="C188" s="7"/>
      <c r="D188" s="7"/>
    </row>
    <row r="189" spans="2:4">
      <c r="B189" s="7"/>
      <c r="C189" s="7"/>
      <c r="D189" s="7"/>
    </row>
    <row r="190" spans="2:4">
      <c r="B190" s="7"/>
      <c r="C190" s="7"/>
      <c r="D190" s="7"/>
    </row>
    <row r="191" spans="2:4">
      <c r="B191" s="7"/>
      <c r="C191" s="7"/>
      <c r="D191" s="7"/>
    </row>
    <row r="192" spans="2:4">
      <c r="B192" s="7"/>
      <c r="C192" s="7"/>
      <c r="D192" s="7"/>
    </row>
    <row r="193" spans="2:4">
      <c r="B193" s="7"/>
      <c r="C193" s="7"/>
      <c r="D193" s="7"/>
    </row>
    <row r="194" spans="2:4">
      <c r="B194" s="7"/>
      <c r="C194" s="7"/>
      <c r="D194" s="7"/>
    </row>
    <row r="195" spans="2:4">
      <c r="B195" s="7"/>
      <c r="C195" s="7"/>
      <c r="D195" s="7"/>
    </row>
    <row r="196" spans="2:4">
      <c r="B196" s="7"/>
      <c r="C196" s="7"/>
      <c r="D196" s="7"/>
    </row>
    <row r="197" spans="2:4">
      <c r="B197" s="7"/>
      <c r="C197" s="7"/>
      <c r="D197" s="7"/>
    </row>
    <row r="198" spans="2:4">
      <c r="B198" s="7"/>
      <c r="C198" s="7"/>
      <c r="D198" s="7"/>
    </row>
    <row r="199" spans="2:4">
      <c r="B199" s="7"/>
      <c r="C199" s="7"/>
      <c r="D199" s="7"/>
    </row>
    <row r="200" spans="2:4">
      <c r="B200" s="7"/>
      <c r="C200" s="7"/>
      <c r="D200" s="7"/>
    </row>
    <row r="201" spans="2:4">
      <c r="B201" s="7"/>
      <c r="C201" s="7"/>
      <c r="D201" s="7"/>
    </row>
    <row r="202" spans="2:4">
      <c r="B202" s="7"/>
      <c r="C202" s="7"/>
      <c r="D202" s="7"/>
    </row>
    <row r="203" spans="2:4">
      <c r="B203" s="7"/>
      <c r="C203" s="7"/>
      <c r="D203" s="7"/>
    </row>
    <row r="204" spans="2:4">
      <c r="B204" s="7"/>
      <c r="C204" s="7"/>
      <c r="D204" s="7"/>
    </row>
    <row r="205" spans="2:4">
      <c r="B205" s="7"/>
      <c r="C205" s="7"/>
      <c r="D205" s="7"/>
    </row>
    <row r="206" spans="2:4">
      <c r="B206" s="7"/>
      <c r="C206" s="7"/>
      <c r="D206" s="7"/>
    </row>
    <row r="207" spans="2:4">
      <c r="B207" s="7"/>
      <c r="C207" s="7"/>
      <c r="D207" s="7"/>
    </row>
    <row r="208" spans="2:4">
      <c r="B208" s="7"/>
      <c r="C208" s="7"/>
      <c r="D208" s="7"/>
    </row>
    <row r="209" spans="2:4">
      <c r="B209" s="7"/>
      <c r="C209" s="7"/>
      <c r="D209" s="7"/>
    </row>
    <row r="210" spans="2:4">
      <c r="B210" s="7"/>
      <c r="C210" s="7"/>
      <c r="D210" s="7"/>
    </row>
    <row r="211" spans="2:4">
      <c r="B211" s="7"/>
      <c r="C211" s="7"/>
      <c r="D211" s="7"/>
    </row>
    <row r="212" spans="2:4">
      <c r="B212" s="7"/>
      <c r="C212" s="7"/>
    </row>
    <row r="213" spans="2:4">
      <c r="B213" s="7"/>
      <c r="C213" s="7"/>
    </row>
    <row r="214" spans="2:4">
      <c r="B214" s="7"/>
      <c r="C214" s="7"/>
    </row>
    <row r="215" spans="2:4">
      <c r="B215" s="7"/>
      <c r="C215" s="7"/>
    </row>
    <row r="216" spans="2:4">
      <c r="B216" s="7"/>
      <c r="C216" s="7"/>
    </row>
    <row r="217" spans="2:4">
      <c r="B217" s="7"/>
      <c r="C217" s="7"/>
    </row>
    <row r="218" spans="2:4">
      <c r="B218" s="7"/>
      <c r="C218" s="7"/>
    </row>
    <row r="219" spans="2:4">
      <c r="B219" s="7"/>
      <c r="C219" s="7"/>
    </row>
    <row r="220" spans="2:4">
      <c r="B220" s="7"/>
      <c r="C220" s="7"/>
    </row>
    <row r="221" spans="2:4">
      <c r="B221" s="7"/>
      <c r="C221" s="7"/>
    </row>
    <row r="222" spans="2:4">
      <c r="B222" s="7"/>
      <c r="C222" s="7"/>
    </row>
    <row r="223" spans="2:4">
      <c r="B223" s="7"/>
      <c r="C223" s="7"/>
    </row>
    <row r="224" spans="2:4">
      <c r="B224" s="7"/>
      <c r="C224" s="7"/>
    </row>
  </sheetData>
  <sheetProtection password="CC31" sheet="1" objects="1" scenarios="1"/>
  <mergeCells count="11">
    <mergeCell ref="A1:D1"/>
    <mergeCell ref="A2:D2"/>
    <mergeCell ref="A3:D3"/>
    <mergeCell ref="A4:D4"/>
    <mergeCell ref="C10:D10"/>
    <mergeCell ref="A166:D166"/>
    <mergeCell ref="A11:A12"/>
    <mergeCell ref="B11:B12"/>
    <mergeCell ref="C11:D11"/>
    <mergeCell ref="A7:D7"/>
    <mergeCell ref="A8:D8"/>
  </mergeCells>
  <pageMargins left="0.70866141732283472" right="0.35433070866141736" top="0.82677165354330717" bottom="0.51181102362204722" header="0.31496062992125984" footer="0.31496062992125984"/>
  <pageSetup paperSize="9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2013-09-25T13:50:20Z</cp:lastPrinted>
  <dcterms:created xsi:type="dcterms:W3CDTF">2013-09-17T11:52:10Z</dcterms:created>
  <dcterms:modified xsi:type="dcterms:W3CDTF">2013-09-25T13:50:23Z</dcterms:modified>
</cp:coreProperties>
</file>