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15480" windowHeight="9975"/>
  </bookViews>
  <sheets>
    <sheet name="Лист1" sheetId="1" r:id="rId1"/>
  </sheets>
  <definedNames>
    <definedName name="_xlnm.Print_Titles" localSheetId="0">Лист1!$10:$10</definedName>
  </definedNames>
  <calcPr calcId="145621"/>
</workbook>
</file>

<file path=xl/calcChain.xml><?xml version="1.0" encoding="utf-8"?>
<calcChain xmlns="http://schemas.openxmlformats.org/spreadsheetml/2006/main">
  <c r="D214" i="1" l="1"/>
  <c r="E210" i="1"/>
  <c r="E200" i="1"/>
  <c r="E199" i="1"/>
  <c r="E198" i="1"/>
  <c r="D197" i="1"/>
  <c r="E193" i="1"/>
  <c r="D192" i="1"/>
  <c r="D173" i="1"/>
  <c r="D134" i="1"/>
  <c r="E133" i="1"/>
  <c r="E130" i="1"/>
  <c r="E118" i="1"/>
  <c r="D114" i="1"/>
  <c r="E107" i="1"/>
  <c r="E98" i="1"/>
  <c r="E96" i="1"/>
  <c r="E94" i="1"/>
  <c r="E89" i="1"/>
  <c r="E92" i="1"/>
  <c r="D88" i="1"/>
  <c r="D84" i="1"/>
  <c r="D82" i="1"/>
  <c r="E56" i="1" l="1"/>
  <c r="C267" i="1" l="1"/>
  <c r="C266" i="1" s="1"/>
  <c r="C260" i="1"/>
  <c r="C254" i="1"/>
  <c r="D249" i="1"/>
  <c r="C234" i="1"/>
  <c r="C223" i="1"/>
  <c r="E224" i="1"/>
  <c r="E225" i="1"/>
  <c r="E226" i="1"/>
  <c r="E227" i="1"/>
  <c r="E228" i="1"/>
  <c r="E230" i="1"/>
  <c r="E231" i="1"/>
  <c r="E235" i="1"/>
  <c r="E236" i="1"/>
  <c r="E237" i="1"/>
  <c r="E238" i="1"/>
  <c r="E240" i="1"/>
  <c r="E241" i="1"/>
  <c r="E242" i="1"/>
  <c r="E243" i="1"/>
  <c r="E244" i="1"/>
  <c r="E246" i="1"/>
  <c r="E247" i="1"/>
  <c r="E248" i="1"/>
  <c r="E255" i="1"/>
  <c r="E256" i="1"/>
  <c r="E257" i="1"/>
  <c r="E258" i="1"/>
  <c r="E259" i="1"/>
  <c r="E262" i="1"/>
  <c r="E263" i="1"/>
  <c r="E264" i="1"/>
  <c r="E283" i="1"/>
  <c r="C209" i="1"/>
  <c r="C208" i="1" s="1"/>
  <c r="D203" i="1"/>
  <c r="D202" i="1" s="1"/>
  <c r="C203" i="1"/>
  <c r="E204" i="1"/>
  <c r="E205" i="1"/>
  <c r="E206" i="1"/>
  <c r="C202" i="1"/>
  <c r="E201" i="1"/>
  <c r="C197" i="1"/>
  <c r="E197" i="1" s="1"/>
  <c r="C195" i="1"/>
  <c r="E194" i="1"/>
  <c r="D149" i="1"/>
  <c r="C136" i="1"/>
  <c r="E132" i="1"/>
  <c r="E131" i="1"/>
  <c r="E129" i="1"/>
  <c r="E128" i="1"/>
  <c r="E127" i="1"/>
  <c r="E124" i="1"/>
  <c r="E125" i="1"/>
  <c r="E126" i="1"/>
  <c r="E122" i="1"/>
  <c r="E121" i="1"/>
  <c r="E119" i="1"/>
  <c r="E111" i="1"/>
  <c r="D110" i="1"/>
  <c r="E110" i="1" s="1"/>
  <c r="C110" i="1"/>
  <c r="E108" i="1"/>
  <c r="E109" i="1"/>
  <c r="E104" i="1"/>
  <c r="E100" i="1"/>
  <c r="D99" i="1"/>
  <c r="D95" i="1"/>
  <c r="C95" i="1"/>
  <c r="E97" i="1"/>
  <c r="E93" i="1"/>
  <c r="C88" i="1"/>
  <c r="D35" i="1"/>
  <c r="E36" i="1"/>
  <c r="E34" i="1"/>
  <c r="D260" i="1"/>
  <c r="E260" i="1" s="1"/>
  <c r="D254" i="1"/>
  <c r="D234" i="1"/>
  <c r="D223" i="1"/>
  <c r="E219" i="1"/>
  <c r="D216" i="1"/>
  <c r="D209" i="1"/>
  <c r="D208" i="1" s="1"/>
  <c r="C192" i="1"/>
  <c r="E192" i="1" s="1"/>
  <c r="E190" i="1"/>
  <c r="D189" i="1"/>
  <c r="C189" i="1"/>
  <c r="E188" i="1"/>
  <c r="D187" i="1"/>
  <c r="C187" i="1"/>
  <c r="E186" i="1"/>
  <c r="D185" i="1"/>
  <c r="C185" i="1"/>
  <c r="E184" i="1"/>
  <c r="D183" i="1"/>
  <c r="D182" i="1" s="1"/>
  <c r="C183" i="1"/>
  <c r="E181" i="1"/>
  <c r="E180" i="1"/>
  <c r="D179" i="1"/>
  <c r="C179" i="1"/>
  <c r="E178" i="1"/>
  <c r="D177" i="1"/>
  <c r="C177" i="1"/>
  <c r="C138" i="1" s="1"/>
  <c r="E176" i="1"/>
  <c r="D175" i="1"/>
  <c r="C175" i="1"/>
  <c r="E174" i="1"/>
  <c r="C173" i="1"/>
  <c r="E172" i="1"/>
  <c r="E171" i="1"/>
  <c r="D170" i="1"/>
  <c r="C170" i="1"/>
  <c r="E169" i="1"/>
  <c r="E168" i="1"/>
  <c r="E167" i="1"/>
  <c r="D166" i="1"/>
  <c r="C166" i="1"/>
  <c r="E165" i="1"/>
  <c r="D164" i="1"/>
  <c r="C164" i="1"/>
  <c r="E163" i="1"/>
  <c r="D162" i="1"/>
  <c r="C162" i="1"/>
  <c r="E161" i="1"/>
  <c r="D160" i="1"/>
  <c r="C160" i="1"/>
  <c r="E159" i="1"/>
  <c r="D158" i="1"/>
  <c r="C158" i="1"/>
  <c r="E157" i="1"/>
  <c r="D156" i="1"/>
  <c r="C156" i="1"/>
  <c r="E155" i="1"/>
  <c r="D154" i="1"/>
  <c r="C154" i="1"/>
  <c r="E153" i="1"/>
  <c r="E152" i="1"/>
  <c r="D151" i="1"/>
  <c r="C151" i="1"/>
  <c r="E148" i="1"/>
  <c r="D147" i="1"/>
  <c r="C147" i="1"/>
  <c r="E146" i="1"/>
  <c r="D145" i="1"/>
  <c r="C145" i="1"/>
  <c r="E144" i="1"/>
  <c r="D143" i="1"/>
  <c r="C143" i="1"/>
  <c r="E142" i="1"/>
  <c r="D141" i="1"/>
  <c r="C141" i="1"/>
  <c r="E140" i="1"/>
  <c r="D139" i="1"/>
  <c r="C139" i="1"/>
  <c r="E117" i="1"/>
  <c r="E113" i="1"/>
  <c r="D112" i="1"/>
  <c r="C112" i="1"/>
  <c r="C102" i="1"/>
  <c r="C99" i="1"/>
  <c r="E99" i="1" s="1"/>
  <c r="E87" i="1"/>
  <c r="E86" i="1"/>
  <c r="E81" i="1"/>
  <c r="E80" i="1"/>
  <c r="E78" i="1"/>
  <c r="D77" i="1"/>
  <c r="C77" i="1"/>
  <c r="E76" i="1"/>
  <c r="D75" i="1"/>
  <c r="C75" i="1"/>
  <c r="E74" i="1"/>
  <c r="D73" i="1"/>
  <c r="C73" i="1"/>
  <c r="E69" i="1"/>
  <c r="D67" i="1"/>
  <c r="C67" i="1"/>
  <c r="E66" i="1"/>
  <c r="E64" i="1"/>
  <c r="E63" i="1"/>
  <c r="E62" i="1"/>
  <c r="C61" i="1"/>
  <c r="E61" i="1" s="1"/>
  <c r="E60" i="1"/>
  <c r="E59" i="1"/>
  <c r="E54" i="1"/>
  <c r="D53" i="1"/>
  <c r="E52" i="1"/>
  <c r="D51" i="1"/>
  <c r="C51" i="1"/>
  <c r="E50" i="1"/>
  <c r="E49" i="1"/>
  <c r="D48" i="1"/>
  <c r="C48" i="1"/>
  <c r="E47" i="1"/>
  <c r="E46" i="1"/>
  <c r="D45" i="1"/>
  <c r="C45" i="1"/>
  <c r="E44" i="1"/>
  <c r="E43" i="1"/>
  <c r="E42" i="1"/>
  <c r="D41" i="1"/>
  <c r="C41" i="1"/>
  <c r="E39" i="1"/>
  <c r="C38" i="1"/>
  <c r="C35" i="1" s="1"/>
  <c r="E37" i="1"/>
  <c r="E33" i="1"/>
  <c r="E32" i="1"/>
  <c r="E31" i="1"/>
  <c r="D29" i="1"/>
  <c r="C29" i="1"/>
  <c r="E28" i="1"/>
  <c r="D27" i="1"/>
  <c r="C27" i="1"/>
  <c r="E26" i="1"/>
  <c r="E25" i="1"/>
  <c r="D24" i="1"/>
  <c r="C24" i="1"/>
  <c r="E23" i="1"/>
  <c r="E22" i="1"/>
  <c r="E21" i="1"/>
  <c r="D20" i="1"/>
  <c r="C20" i="1"/>
  <c r="E18" i="1"/>
  <c r="D17" i="1"/>
  <c r="C17" i="1"/>
  <c r="E16" i="1"/>
  <c r="D15" i="1"/>
  <c r="C15" i="1"/>
  <c r="E14" i="1"/>
  <c r="E13" i="1"/>
  <c r="D12" i="1"/>
  <c r="C12" i="1"/>
  <c r="C222" i="1" l="1"/>
  <c r="D79" i="1"/>
  <c r="C253" i="1"/>
  <c r="C252" i="1" s="1"/>
  <c r="D222" i="1"/>
  <c r="E254" i="1"/>
  <c r="E234" i="1"/>
  <c r="D138" i="1"/>
  <c r="E138" i="1" s="1"/>
  <c r="C79" i="1"/>
  <c r="E79" i="1" s="1"/>
  <c r="E88" i="1"/>
  <c r="C182" i="1"/>
  <c r="E281" i="1"/>
  <c r="E223" i="1"/>
  <c r="C221" i="1"/>
  <c r="E208" i="1"/>
  <c r="E209" i="1"/>
  <c r="E202" i="1"/>
  <c r="E203" i="1"/>
  <c r="E95" i="1"/>
  <c r="C216" i="1"/>
  <c r="C72" i="1"/>
  <c r="E156" i="1"/>
  <c r="E164" i="1"/>
  <c r="E141" i="1"/>
  <c r="E151" i="1"/>
  <c r="E179" i="1"/>
  <c r="E183" i="1"/>
  <c r="E77" i="1"/>
  <c r="E139" i="1"/>
  <c r="E147" i="1"/>
  <c r="E158" i="1"/>
  <c r="E166" i="1"/>
  <c r="E177" i="1"/>
  <c r="E189" i="1"/>
  <c r="E24" i="1"/>
  <c r="E27" i="1"/>
  <c r="E67" i="1"/>
  <c r="E112" i="1"/>
  <c r="D221" i="1"/>
  <c r="E38" i="1"/>
  <c r="E48" i="1"/>
  <c r="E51" i="1"/>
  <c r="E75" i="1"/>
  <c r="E145" i="1"/>
  <c r="E175" i="1"/>
  <c r="E187" i="1"/>
  <c r="E35" i="1"/>
  <c r="E160" i="1"/>
  <c r="E15" i="1"/>
  <c r="E29" i="1"/>
  <c r="E73" i="1"/>
  <c r="E143" i="1"/>
  <c r="E154" i="1"/>
  <c r="E162" i="1"/>
  <c r="E170" i="1"/>
  <c r="E173" i="1"/>
  <c r="E185" i="1"/>
  <c r="D213" i="1"/>
  <c r="D253" i="1"/>
  <c r="D252" i="1" s="1"/>
  <c r="E252" i="1" s="1"/>
  <c r="E45" i="1"/>
  <c r="E41" i="1"/>
  <c r="E20" i="1"/>
  <c r="E17" i="1"/>
  <c r="E12" i="1"/>
  <c r="C53" i="1"/>
  <c r="D11" i="1"/>
  <c r="D72" i="1"/>
  <c r="C213" i="1" l="1"/>
  <c r="C212" i="1" s="1"/>
  <c r="E280" i="1"/>
  <c r="E253" i="1"/>
  <c r="E222" i="1"/>
  <c r="E221" i="1"/>
  <c r="C220" i="1"/>
  <c r="E216" i="1"/>
  <c r="E213" i="1"/>
  <c r="E182" i="1"/>
  <c r="D220" i="1"/>
  <c r="C71" i="1"/>
  <c r="D212" i="1"/>
  <c r="E53" i="1"/>
  <c r="C11" i="1"/>
  <c r="E11" i="1" s="1"/>
  <c r="D71" i="1"/>
  <c r="E72" i="1"/>
  <c r="E212" i="1" l="1"/>
  <c r="E279" i="1"/>
  <c r="E220" i="1"/>
  <c r="C70" i="1"/>
  <c r="C284" i="1" s="1"/>
  <c r="E71" i="1"/>
  <c r="E278" i="1" l="1"/>
  <c r="E277" i="1" l="1"/>
  <c r="E276" i="1" l="1"/>
  <c r="E275" i="1" l="1"/>
  <c r="E274" i="1" l="1"/>
  <c r="E273" i="1" l="1"/>
  <c r="E272" i="1" l="1"/>
  <c r="E270" i="1" l="1"/>
  <c r="E269" i="1" l="1"/>
  <c r="E268" i="1" l="1"/>
  <c r="D267" i="1"/>
  <c r="D266" i="1" l="1"/>
  <c r="E267" i="1"/>
  <c r="E266" i="1" l="1"/>
  <c r="D70" i="1"/>
  <c r="E70" i="1" l="1"/>
  <c r="D284" i="1"/>
  <c r="E284" i="1" s="1"/>
</calcChain>
</file>

<file path=xl/sharedStrings.xml><?xml version="1.0" encoding="utf-8"?>
<sst xmlns="http://schemas.openxmlformats.org/spreadsheetml/2006/main" count="556" uniqueCount="491">
  <si>
    <t xml:space="preserve">Приложение № 1 </t>
  </si>
  <si>
    <t>Код бюджетной классификации</t>
  </si>
  <si>
    <t>Наименование дохода</t>
  </si>
  <si>
    <t>Сумма 
(тыс. рублей)</t>
  </si>
  <si>
    <t>Факт                          (тыс. рублей)</t>
  </si>
  <si>
    <t>Про-цент испол-нения (%)</t>
  </si>
  <si>
    <t>000 1 00 00000 00 0000 000</t>
  </si>
  <si>
    <t>НАЛОГОВЫЕ И НЕНАЛОГОВЫЕ ДОХОДЫ</t>
  </si>
  <si>
    <t>000 1 01 00000 00 0000 000</t>
  </si>
  <si>
    <t>НАЛОГИ НА ПРИБЫЛЬ, ДОХОДЫ</t>
  </si>
  <si>
    <t>000 1 01 01000 00 0000 110</t>
  </si>
  <si>
    <t>Налог на прибыль организаций</t>
  </si>
  <si>
    <t>000 1 01 02000 01 0000 110</t>
  </si>
  <si>
    <t>Налог на доходы физических лиц</t>
  </si>
  <si>
    <t>000 1 03 00000 00 0000 000</t>
  </si>
  <si>
    <t>НАЛОГИ НА ТОВАРЫ (РАБОТЫ, УСЛУГИ), РЕАЛИЗУЕМЫЕ НА ТЕРРИТОРИИ РОССИЙСКОЙ ФЕДЕРАЦИИ</t>
  </si>
  <si>
    <t>000 1 03 02000 01 0000 110</t>
  </si>
  <si>
    <t>Акцизы по подакцизным товарам (продукции), производимым на территории Российской Федерации</t>
  </si>
  <si>
    <t>000 1 05 00000 00 0000 000</t>
  </si>
  <si>
    <t>НАЛОГИ НА СОВОКУПНЫЙ ДОХОД</t>
  </si>
  <si>
    <t>000 1 05 01000 00 0000 110</t>
  </si>
  <si>
    <t>Налог, взимаемый в связи с применением упрощенной системы налогообложения</t>
  </si>
  <si>
    <t>000 1 05 03000 00 0000 110</t>
  </si>
  <si>
    <t>Единый сельскохозяйственный налог</t>
  </si>
  <si>
    <t>000 1 06 00000 00 0000 000</t>
  </si>
  <si>
    <t>НАЛОГИ НА ИМУЩЕСТВО</t>
  </si>
  <si>
    <t>000 1 06 02000 02 0000 110</t>
  </si>
  <si>
    <t>Налог на имущество организаций</t>
  </si>
  <si>
    <t>000 1 06 04000 02 0000 110</t>
  </si>
  <si>
    <t>Транспортный налог</t>
  </si>
  <si>
    <t>000 1 06 05000 02 0000 110</t>
  </si>
  <si>
    <t>Налог на игорный бизнес</t>
  </si>
  <si>
    <t>000 1 07 00000 00 0000 000</t>
  </si>
  <si>
    <t>НАЛОГИ, СБОРЫ И РЕГУЛЯРНЫЕ ПЛАТЕЖИ ЗА ПОЛЬЗОВАНИЕ ПРИРОДНЫМИ РЕСУРСАМИ</t>
  </si>
  <si>
    <t>000 1 07 01000 01 0000 110</t>
  </si>
  <si>
    <t>Налог на добычу полезных ископаемых</t>
  </si>
  <si>
    <t>000 1 07 04000 01 0000 110</t>
  </si>
  <si>
    <t>Сборы за пользование объектами животного мира и  за пользование объектами водных биологических ресурсов</t>
  </si>
  <si>
    <t>000 1 08 00000 00 0000 000</t>
  </si>
  <si>
    <t>ГОСУДАРСТВЕННАЯ ПОШЛИНА</t>
  </si>
  <si>
    <t>000 1 08 07000 01 0000 110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</si>
  <si>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</si>
  <si>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>000 1 09 00000 00 0000 000</t>
  </si>
  <si>
    <t>ЗАДОЛЖЕННОСТЬ  И ПЕРЕРАСЧЕТЫ ПО ОТМЕНЕННЫМ НАЛОГАМ, СБОРАМ И ИНЫМ ОБЯЗАТЕЛЬНЫМ ПЛАТЕЖАМ</t>
  </si>
  <si>
    <t>000 1 09 01000 00 0000 110</t>
  </si>
  <si>
    <t>000 1 09 03000 00 0000 110</t>
  </si>
  <si>
    <t>Платежи за пользование природными ресурсами</t>
  </si>
  <si>
    <t>000 1 09 04000 00 0000 110</t>
  </si>
  <si>
    <t>Налоги на имущество</t>
  </si>
  <si>
    <t>000 1 09 06000 02 0000 110</t>
  </si>
  <si>
    <t xml:space="preserve">Прочие налоги и сборы (по отмененным налогам и сборам субъектов Российской Федерации)  </t>
  </si>
  <si>
    <t>000 1 09 11000 02 0000 110</t>
  </si>
  <si>
    <t>Налог, взимаемый в виде стоимости патента в связи с применением упрощенной системы налогообложения</t>
  </si>
  <si>
    <t>000 1 11 00000 00 0000 000</t>
  </si>
  <si>
    <t>ДОХОДЫ ОТ ИСПОЛЬЗОВАНИЯ ИМУЩЕСТВА, НАХОДЯЩЕГОСЯ В ГОСУДАРСТВЕННОЙ И МУНИЦИПАЛЬНОЙ СОБСТВЕННОСТИ</t>
  </si>
  <si>
    <t>000 1 11 01000 00 0000 120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</si>
  <si>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</si>
  <si>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000 1 11 03000 00 0000 120</t>
  </si>
  <si>
    <t>Проценты, полученные от предоставления бюджетных кредитов внутри страны</t>
  </si>
  <si>
    <t>000 1 11 05000 00 0000 120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</si>
  <si>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</si>
  <si>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000 1 11 07000 00 0000 120</t>
  </si>
  <si>
    <t>Платежи от государственных и муниципальных унитарных предприятий</t>
  </si>
  <si>
    <t>000 1 12 00000 00 0000 000</t>
  </si>
  <si>
    <t>ПЛАТЕЖИ ПРИ ПОЛЬЗОВАНИИ ПРИРОДНЫМИ РЕСУРСАМИ</t>
  </si>
  <si>
    <t>000 1 12 01000 01 0000 120</t>
  </si>
  <si>
    <t>Плата за негативное воздействие на окружающую среду</t>
  </si>
  <si>
    <t>000 1 12 02000 01 0000 120</t>
  </si>
  <si>
    <t>Платежи при пользовании недрами</t>
  </si>
  <si>
    <t>000 1 12 04000 00 0000 120</t>
  </si>
  <si>
    <t>Плата за использование лесов</t>
  </si>
  <si>
    <t>000 1 13 00000 00 0000 000</t>
  </si>
  <si>
    <t>ДОХОДЫ ОТ ОКАЗАНИЯ ПЛАТНЫХ УСЛУГ И КОМПЕНСАЦИИ ЗАТРАТ ГОСУДАРСТВА</t>
  </si>
  <si>
    <t>000 1 13 01000 00 0000 130</t>
  </si>
  <si>
    <t>Доходы от оказания платных услуг (работ)</t>
  </si>
  <si>
    <t>000 1 13 02000 00 0000 130</t>
  </si>
  <si>
    <t>Доходы от компенсации затрат государства</t>
  </si>
  <si>
    <t>000 1 14 00000 00 0000 000</t>
  </si>
  <si>
    <t>ДОХОДЫ ОТ ПРОДАЖИ МАТЕРИАЛЬНЫХ И НЕМАТЕРИАЛЬНЫХ АКТИВОВ</t>
  </si>
  <si>
    <t>000 1 14 02000 00 0000 000</t>
  </si>
  <si>
    <t>Доходы от реализации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</si>
  <si>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000 1 14 06000 00 0000 430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</si>
  <si>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</si>
  <si>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000 1 15 00000 00 0000 000</t>
  </si>
  <si>
    <t>АДМИНИСТРАТИВНЫЕ ПЛАТЕЖИ И СБОРЫ</t>
  </si>
  <si>
    <t>000 1 15 02000 00 0000 140</t>
  </si>
  <si>
    <t>Платежи, взимаемые государственными и муниципальными организациями за выполнение определенных функций</t>
  </si>
  <si>
    <t>000 1 16 00000 00 0000 000</t>
  </si>
  <si>
    <t>ШТРАФЫ, САНКЦИИ, ВОЗМЕЩЕНИЕ УЩЕРБА</t>
  </si>
  <si>
    <t>000 1 16 02000 00 0000 140</t>
  </si>
  <si>
    <t>Денежные взыскания (штрафы) за нарушение антимонопольного законодательства в сфере конкуренции на товарных рынках, защиты конкуренции на рынке финансовых услуг, законодательства о естественных монополиях и законодательства о государственном регулировании цен (тарифов)</t>
  </si>
  <si>
    <t>000 1 16 03000 00 0000 140</t>
  </si>
  <si>
    <t>Денежные взыскания (штрафы) за нарушение законодательства о налогах и сборах</t>
  </si>
  <si>
    <t>000 1 16 18000 00 0000 140</t>
  </si>
  <si>
    <t>Денежные взыскания (штрафы) за нарушение бюджетного законодательства Российской Федерации</t>
  </si>
  <si>
    <t xml:space="preserve">000 1 16 21000 00 0000 140 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</si>
  <si>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</si>
  <si>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000 1 16 23000 00 0000 140</t>
  </si>
  <si>
    <t>Доходы от возмещения ущерба при возникновении страховых случаев</t>
  </si>
  <si>
    <t>000 1 16 26000 01 0000 140</t>
  </si>
  <si>
    <t>Денежные взыскания (штрафы) за нарушение законодательства о рекламе</t>
  </si>
  <si>
    <t>000 1 16 27000 01 0000 140</t>
  </si>
  <si>
    <t>Денежные взыскания (штрафы) за нарушение Федерального закона "О пожарной безопасности"</t>
  </si>
  <si>
    <t>000 1 16 30000 01 0000 140</t>
  </si>
  <si>
    <t>Денежные взыскания (штрафы) за административные правонарушения в области дорожного движения</t>
  </si>
  <si>
    <t>000 1 16 32000 00 0000 140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</si>
  <si>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</si>
  <si>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000 1 16 33000 00 0000 140</t>
  </si>
  <si>
    <t>Денежные взыскания (штрафы) за нарушение законодательства Российской Федерации о размещении заказов на поставки товаров, выполнение работ, оказание услуг</t>
  </si>
  <si>
    <t>000 1 16 37000 00 0000 140</t>
  </si>
  <si>
    <t>Поступление сумм в возмещение вреда, причиняемого автомобильным дорогам транспортными средствами, осуществляющими перевозки тяжеловесных и (или) крупногабаритных грузов</t>
  </si>
  <si>
    <t>000 1 16 46000 00 0000 140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</si>
  <si>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дорожных фондов, либо в связи с уклонением от заключения таких контрактов или иных договоров</t>
  </si>
  <si>
    <t>000 1 16 90000 00 0000 140</t>
  </si>
  <si>
    <t>Прочие поступления от денежных взысканий (штрафов) и иных сумм в возмещение ущерба</t>
  </si>
  <si>
    <t>000 1 17 00000 00 0000 000</t>
  </si>
  <si>
    <t>ПРОЧИЕ НЕНАЛОГОВЫЕ ДОХОДЫ</t>
  </si>
  <si>
    <t>000 1 17 01000 00 0000 180</t>
  </si>
  <si>
    <t>Невыясненные поступления</t>
  </si>
  <si>
    <t>000 1 17 05000 00 0000 180</t>
  </si>
  <si>
    <t>Прочие неналоговые доходы</t>
  </si>
  <si>
    <t>000 2 00 00000 00 0000 000</t>
  </si>
  <si>
    <t>БЕЗВОЗМЕЗДНЫЕ ПОСТУПЛЕНИЯ</t>
  </si>
  <si>
    <t>000 2 02 00000 00 0000 000</t>
  </si>
  <si>
    <t>БЕЗВОЗМЕЗДНЫЕ ПОСТУПЛЕНИЯ ОТ ДРУГИХ БЮДЖЕТОВ БЮДЖЕТНОЙ СИСТЕМЫ РОССИЙСКОЙ ФЕДЕРАЦИИ</t>
  </si>
  <si>
    <t>000 2 02 01000 00 0000 151</t>
  </si>
  <si>
    <t>Дотации бюджетам субъектов Российской Федерации и муниципальных образований</t>
  </si>
  <si>
    <t>000 2 02 01001 00 0000 151</t>
  </si>
  <si>
    <t>Дотации на выравнивание бюджетной обеспеченности</t>
  </si>
  <si>
    <t>812 2 02 01001 02 0000 151</t>
  </si>
  <si>
    <t>Дотации бюджетам субъектов Российской Федерации на выравнивание бюджетной обеспеченности</t>
  </si>
  <si>
    <t>000 2 02 01003 00 0000 151</t>
  </si>
  <si>
    <t>Дотации бюджетам на поддержку мер по обеспечению сбалансированности бюджетов</t>
  </si>
  <si>
    <t>812 2 02 01003 02 0000 151</t>
  </si>
  <si>
    <t>Дотации бюджетам субъектов Российской Федерации на поддержку мер по обеспечению сбалансированности бюджетов</t>
  </si>
  <si>
    <t>000 2 02 01007 00 0000 151</t>
  </si>
  <si>
    <t>Дотации бюджетам на предоставление дотаций бюджетам закрытых административно-территориальных образований</t>
  </si>
  <si>
    <t>812 2 02 01007 02 0000 151</t>
  </si>
  <si>
    <t>Дотации бюджетам субъектов Российской Федерации на предоставление дотаций бюджетам закрытых административно-территориальных образований</t>
  </si>
  <si>
    <t>000 2 02 02000 00 0000 151</t>
  </si>
  <si>
    <t>Субсидии бюджетам субъектов Российской Федерации и муниципальных образований  (межбюджетные субсидии)</t>
  </si>
  <si>
    <t>803 2 02 02005 02 0000 151</t>
  </si>
  <si>
    <t>Субсидии бюджетам субъектов Российской Федерации на оздоровление детей</t>
  </si>
  <si>
    <t>805 2 02 02005 02 0000 151</t>
  </si>
  <si>
    <t>803 2 02 02037 02 0000 151</t>
  </si>
  <si>
    <t xml:space="preserve">Субсидии бюджетам субъектов Российской Федерации  на ежемесячное денежное вознаграждение за классное руководство </t>
  </si>
  <si>
    <t>812 2 02 02037 02 0000 151</t>
  </si>
  <si>
    <t>Субсидии бюджетам субъектов Российской Федерации на поддержку племенного животноводства</t>
  </si>
  <si>
    <t>000 2 02 02051 00 0000 151</t>
  </si>
  <si>
    <t>Субсидии бюджетам на реализацию федеральных целевых программ</t>
  </si>
  <si>
    <t>810 2 02 02051 02 0000 151</t>
  </si>
  <si>
    <t>Субсидии бюджетам субъектов Российской Федерации на реализацию федеральных целевых программ</t>
  </si>
  <si>
    <t>853 2 02 02051 02 0000 151</t>
  </si>
  <si>
    <t>854 2 02 02051 02 0000 151</t>
  </si>
  <si>
    <t>801 2 02 02054 02 0000 151</t>
  </si>
  <si>
    <t>Субсидии бюджетам субъектов Российской Федерации на оказание высокотехнологичной медицинской помощи гражданам Российской Федерации</t>
  </si>
  <si>
    <t>803 2 02 02067 02 0000 151</t>
  </si>
  <si>
    <t>Субсидии бюджетам субъектов  Российской Федерации на поощрение лучших учителей</t>
  </si>
  <si>
    <t>000 2 02 02085 00 0000 151</t>
  </si>
  <si>
    <t>Субсидии бюджетам на осуществление мероприятий по обеспечению жильем граждан Российской Федерации, проживающих в сельской местности</t>
  </si>
  <si>
    <t>855 2 02 02085 02 0000 151</t>
  </si>
  <si>
    <t>Субсидии бюджетам субъектов Российской Федерации на осуществление мероприятий по обеспечению жильем граждан Российской Федерации,  проживающих в сельской местности</t>
  </si>
  <si>
    <t>000 2 02 02095 00 0000 151</t>
  </si>
  <si>
    <t>Субсидии бюджетам на осуществление организационных мероприятий по обеспечению граждан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</si>
  <si>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801 2 02 02095 02 0000 151</t>
  </si>
  <si>
    <t>Субсидии бюджетам субъектов Российской Федерации на осуществление организационных мероприятий по обеспечению граждан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</si>
  <si>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865 2 02 02101 02 0000 151</t>
  </si>
  <si>
    <t>Субсидии бюджетам субъектов Российской Федерации на реализацию дополнительных мероприятий, направленных на снижение напряженности на рынке труда субъектов Российской Федерации</t>
  </si>
  <si>
    <t>000 2 02 02145 00 0000 151</t>
  </si>
  <si>
    <t>Субсидии бюджетам на модернизацию региональных систем общего образования</t>
  </si>
  <si>
    <t>803 2 02 02145 02 0000 151</t>
  </si>
  <si>
    <t>Субсидии бюджетам субъектов Российской Федерации на модернизацию региональных систем общего образования</t>
  </si>
  <si>
    <t>803 2 02 02152 02 0000 151</t>
  </si>
  <si>
    <t>Субсидии бюджетам субъектов Российской Федерации на возмещение части затрат в связи с предоставлением учителям общеобразовательных учреждений ипотечного кредита</t>
  </si>
  <si>
    <t>Субсидии бюджетам субъектов Российской Федерации на поддержку начинающих фермеров</t>
  </si>
  <si>
    <t>Субсидии бюджетам субъектов Российской Федерации на развитие семейных животноводческих ферм</t>
  </si>
  <si>
    <t>805 2 02 02172 02 0000 151</t>
  </si>
  <si>
    <t>Субсидии бюджетам субъектов Российской Федерации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</si>
  <si>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855 2 02 02181 02 0000 151</t>
  </si>
  <si>
    <t>Субсидии бюджетам субъектов Российской Федерации на возмещение части процентной ставки по краткосрочным кредитам (займам) на развитие растениеводства, переработки и реализации продукции растениеводства</t>
  </si>
  <si>
    <t>855 2 02 02182 02 0000 151</t>
  </si>
  <si>
    <t>Субсидии бюджетам субъектов Российской Федерации на возмещение части процентной ставки по инвестиционным кредитам (займам) на развитие растениеводства, переработки и развития инфраструктуры и логистического обеспечения рынков продукции растениеводства</t>
  </si>
  <si>
    <t>855 2 02 02190 02 0000 151</t>
  </si>
  <si>
    <t>Субсидии бюджетам субъектов Российской Федерации на возмещение части процентной ставки по краткосрочным кредитам (займам) на развитие животноводства, переработки и реализации продукции животноводства</t>
  </si>
  <si>
    <t>855 2 02 02191 02 0000 151</t>
  </si>
  <si>
    <t>Субсидии бюджетам субъектов Российской Федерации на возмещение части процентной ставки по инвестиционным кредитам (займам) на развитие животноводства, переработки и развития инфраструктуры и логистического обеспечения рынков продукции животноводства</t>
  </si>
  <si>
    <t xml:space="preserve">855 2 02 02198 02 0000 151 </t>
  </si>
  <si>
    <t>Субсидии бюджетам субъектов Российской Федерации на возмещение части процентной ставки по долгосрочным, среднесрочным и краткосрочным кредитам, взятым малыми формами хозяйствования</t>
  </si>
  <si>
    <t>000 2 02 03000 00 0000 151</t>
  </si>
  <si>
    <t>Субвенции бюджетам субъектов Российской Федерации и муниципальных образований</t>
  </si>
  <si>
    <t>000 2 02 03001 00 0000 151</t>
  </si>
  <si>
    <t>Субвенции бюджетам на оплату жилищно-коммунальных услуг отдельным категориям граждан</t>
  </si>
  <si>
    <t>805 2 02 03001 02 0000 151</t>
  </si>
  <si>
    <t>Субвенции бюджетам субъектов Российской Федерации на оплату жилищно-коммунальных услуг отдельным категориям граждан</t>
  </si>
  <si>
    <t>000 2 02 03003 00 0000 151</t>
  </si>
  <si>
    <t>Субвенции бюджетам на государственную регистрацию актов гражданского состояния</t>
  </si>
  <si>
    <t>838 2 02 03003 02 0000 151</t>
  </si>
  <si>
    <t>Субвенции бюджетам субъектов Российской Федерации на государственную регистрацию актов гражданского состояния</t>
  </si>
  <si>
    <t>000 2 02 03004 00 0000 151</t>
  </si>
  <si>
    <t>Субвенции бюджетам на обеспечение мер социальной поддержки для лиц, награжденных знаком "Почетный донор СССР", "Почетный донор России"</t>
  </si>
  <si>
    <t>805 2 02 03004 02 0000 151</t>
  </si>
  <si>
    <t>Субвенции бюджетам субъектов Российской Федерации на обеспечение мер социальной поддержки для лиц, награжденных знаком "Почетный донор СССР", "Почетный донор России"</t>
  </si>
  <si>
    <t>000 2 02 03005 00 0000 151</t>
  </si>
  <si>
    <t>Субвенции бюджетам на организацию, регулирование и охрану водных биологических ресурсов</t>
  </si>
  <si>
    <t>860 2 02 03005 02 0000 151</t>
  </si>
  <si>
    <t>Субвенции бюджетам субъектов Российской Федерации на организацию, регулирование и охрану водных биологических ресурсов</t>
  </si>
  <si>
    <t>000 2 02 03006 00 0000 151</t>
  </si>
  <si>
    <t>Субвенции бюджетам на охрану и использование охотничьих ресурсов</t>
  </si>
  <si>
    <t>860 2 02 03006 02 0000 151</t>
  </si>
  <si>
    <t>Субвенции бюджетам субъектов Российской Федерации на охрану и использование охотничьих ресурсов</t>
  </si>
  <si>
    <t>000 2 02 03010 00 0000 151</t>
  </si>
  <si>
    <t xml:space="preserve">Субвенции бюджетам на перевозку несовершеннолетних, самовольно ушедших из семей, детских домов, школ-интернатов, специальных учебно-воспитательных  и иных детских учреждений </t>
  </si>
  <si>
    <t>803 2 02 03010 02 0000 151</t>
  </si>
  <si>
    <t xml:space="preserve">Субвенции бюджетам субъектов Российской Федерации на перевозку несовершеннолетних, самовольно ушедших из семей, детских домов, школ-интернатов, специальных учебно-воспитательных  и иных детских учреждений </t>
  </si>
  <si>
    <t>805 2 02 03010 02 0000 151</t>
  </si>
  <si>
    <t>000 2 02 03011 00 0000 151</t>
  </si>
  <si>
    <t>Субвенции бюджетам на государственные единовременные пособия и ежемесячные денежные компенсации гражданам при возникновении поствакцинальных осложнений</t>
  </si>
  <si>
    <t>805 2 02 03011 02 0000 151</t>
  </si>
  <si>
    <t>Субвенции бюджетам субъектов Российской Федерации на государственные единовременные пособия и ежемесячные денежные компенсации гражданам при возникновении поствакцинальных осложнений</t>
  </si>
  <si>
    <t>000 2 02 03012 00 0000 151</t>
  </si>
  <si>
    <t xml:space="preserve">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 </t>
  </si>
  <si>
    <t>805 2 02 03012 02 0000 151</t>
  </si>
  <si>
    <t xml:space="preserve">Субвенции бюджетам субъектов Российской Федерации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 </t>
  </si>
  <si>
    <t>000 2 02 03015 00 0000 151</t>
  </si>
  <si>
    <t>Субвенции бюджетам на осуществление первичного воинского учета на территориях, где отсутствуют военные комиссариаты</t>
  </si>
  <si>
    <t>812 2 02 03015 02 0000 151</t>
  </si>
  <si>
    <t>Субвенции бюджетам субъектов Российской Федерации на осуществление первичного воинского учета на территориях, где отсутствуют военные комиссариаты</t>
  </si>
  <si>
    <t>000 2 02 03018 00 0000 151</t>
  </si>
  <si>
    <t>Субвенции бюджетам на осуществление отдельных полномочий в области лесных отношений</t>
  </si>
  <si>
    <t>804 2 02 03018 02 0000 151</t>
  </si>
  <si>
    <t>Субвенции бюджетам субъектов Российской Федерации на осуществление отдельных полномочий в области лесных отношений</t>
  </si>
  <si>
    <t>000 2 02 03019 00 0000 151</t>
  </si>
  <si>
    <t>Субвенции бюджетам на осуществление отдельных полномочий в области водных отношений</t>
  </si>
  <si>
    <t>810 2 02 03019 02 0000 151</t>
  </si>
  <si>
    <t>Субвенции бюджетам субъектов Российской Федерации на осуществление отдельных полномочий в области водных отношений</t>
  </si>
  <si>
    <t>000 2 02 03020 00 0000 151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</si>
  <si>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</si>
  <si>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805 2 02 03020 02 0000 151</t>
  </si>
  <si>
    <t>Субвенции бюджетам субъектов Российской Федерации на выплату единовременного пособия при всех формах устройства детей, лишенных родительского попечения, в семью</t>
  </si>
  <si>
    <t>000 2 02 03025 00 0000 151</t>
  </si>
  <si>
    <t>Субвенции бюджетам на реализацию полномочий Российской Федерации по осуществлению социальных выплат безработным гражданам</t>
  </si>
  <si>
    <t>865 2 02 03025 02 0000 151</t>
  </si>
  <si>
    <t>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</t>
  </si>
  <si>
    <t>860 2 02 03031 02 0000 151</t>
  </si>
  <si>
    <t>Субвенции бюджетам субъектов Российской Федерации на охрану и использование объектов животного мира (за исключением охотничьих ресурсов и водных биологических ресурсов)</t>
  </si>
  <si>
    <t>860 2 02 03032 02 0000 151</t>
  </si>
  <si>
    <t>Субвенции бюджетам субъектов Российской Федерации на осуществление полномочий Российской Федерации в области охраны и использования охотничьих ресурсов по контролю, надзору, выдаче разрешений на добычу охотничьих ресурсов и заключению охотхозяйственных соглашений</t>
  </si>
  <si>
    <t>000 2 02 03053 00 0000 151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</si>
  <si>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</si>
  <si>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805 2 02 03053 02 0000 151</t>
  </si>
  <si>
    <t>Субвенции бюджетам субъектов Российской Федерации на выплату единовременного пособия  беременной жене военнослужащего, проходящего военную службу по призыву, 
а также ежемесячного  пособия на ребенка военнослужащего, проходящего  военную службу по призыву</t>
  </si>
  <si>
    <t>801 2 02 03054 02 0000 151</t>
  </si>
  <si>
    <t>Субвенции бюджетам субъектов Российской Федерации на осуществление переданных полномочий Российской Федерации в сфере охраны здоровья граждан</t>
  </si>
  <si>
    <t>000 2 02 03060 00 0000 151</t>
  </si>
  <si>
    <t>Субвенции бюджетам на осуществление полномочий Российской Федерации по контролю качества образования, лицензированию и государственной аккредитации образовательных учреждений, надзору и контролю за соблюдением законодательства в области образования</t>
  </si>
  <si>
    <t>803 2 02 03060 02 0000 151</t>
  </si>
  <si>
    <t>Субвенции бюджетам субъектов Российской Федерации на осуществление полномочий Российской Федерации по контролю качества образования, лицензированию и государственной аккредитации образовательных учреждений, надзору и контролю за соблюдением законодательства в области образования</t>
  </si>
  <si>
    <t>000 2 02 03068 00 0000 151</t>
  </si>
  <si>
    <t>Субвенции бюджетам на оказание отдельным категориям граждан государственной социальной помощи по обеспечению лекарственными препаратами, изделиями медицинского назначения, а также специализированными продуктами лечебного питания для детей-инвалидов</t>
  </si>
  <si>
    <t>801 2 02 03068 02 0000 151</t>
  </si>
  <si>
    <t>Субвенции бюджетам субъектов Российской Федерации на оказание отдельным категориям граждан государственной социальной помощи по обеспечению лекарственными средствами, изделиями медицинского назначения, а также специализированными продуктами лечебного питания для детей-инвалидов</t>
  </si>
  <si>
    <t>000 2 02 03069 00 0000 151</t>
  </si>
  <si>
    <t>805 2 02 03069 02 0000 151</t>
  </si>
  <si>
    <t>000 2 02 03070 00 0000 151</t>
  </si>
  <si>
    <t>Субвенции бюджетам на обеспечение жильем отдельных категорий граждан, установленных Федеральными законами от 12 января 1995 года 
№ 5-ФЗ "О ветеранах" и от 24 ноября 1995 года 
№ 181-ФЗ "О социальной защите инвалидов в Российской Федерации"</t>
  </si>
  <si>
    <t>805 2 02 03070 02 0000 151</t>
  </si>
  <si>
    <t>Субвенции бюджетам субъектов Российской Федерации на обеспечение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</si>
  <si>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>802 2 02 03071 02 0000 151</t>
  </si>
  <si>
    <t>Субвенции бюджетам субъектов Российской Федерации на осуществление переданных полномочий Российской Федерации по государственной охране объектов культурного наследия федерального значения</t>
  </si>
  <si>
    <t>000 2 02 04000 00 0000 151</t>
  </si>
  <si>
    <t>Иные межбюджетные трансферты</t>
  </si>
  <si>
    <t>000 2 02 04001 00 0000 151</t>
  </si>
  <si>
    <t>Межбюджетные трансферты, передаваемые бюджетам на содержание депутатов Государственной Думы и их помощников</t>
  </si>
  <si>
    <t>836 2 02 04001 02 0000 151</t>
  </si>
  <si>
    <t>Межбюджетные трансферты, передаваемые бюджетам субъектов Российской Федерации на содержание депутатов Государственной Думы и их помощников</t>
  </si>
  <si>
    <t>000 2 02 04002 00 0000 151</t>
  </si>
  <si>
    <t>Межбюджетные трансферты, передаваемые бюджетам на содержание членов Совета Федерации и их помощников</t>
  </si>
  <si>
    <t>836 2 02 04002 02 0000 151</t>
  </si>
  <si>
    <t>Межбюджетные трансферты, передаваемые бюджетам субъектов Российской Федерации на содержание членов Совета Федерации и их помощников</t>
  </si>
  <si>
    <t>000 2 02 04010 00 0000 151</t>
  </si>
  <si>
    <t>Межбюджетные трансферты, передаваемые бюджетам на переселение граждан из закрытых административно-территориальных образований</t>
  </si>
  <si>
    <t>812 2 02 04010 02 0000 151</t>
  </si>
  <si>
    <t>Межбюджетные трансферты, передаваемые бюджетам субъектов Российской Федерации на переселение граждан из закрытых административно-территориальных образований</t>
  </si>
  <si>
    <t xml:space="preserve">000 2 02 04017 00 0000 151
</t>
  </si>
  <si>
    <t>Межбюджетные трансферты, передаваемые бюджетам на осуществление отдельных полномочий в области обеспечения лекарственными препаратами</t>
  </si>
  <si>
    <t>801 2 02 04017 02 0000 151</t>
  </si>
  <si>
    <t>Межбюджетные трансферты, передаваемые бюджетам субъектов Российской Федерации на осуществление отдельных полномочий  в  области обеспечения лекарственными препаратами</t>
  </si>
  <si>
    <t>000 2 02 04025 00 0000 151</t>
  </si>
  <si>
    <t>Межбюджетные трансферты, передаваемые бюджетам на комплектование книжных фондов библиотек муниципальных образований и государственных библиотек городов Москвы и Санкт-Петербурга</t>
  </si>
  <si>
    <t>802 2 02 04025 02 0000 151</t>
  </si>
  <si>
    <t>Межбюджетные трансферты, передаваемые бюджетам субъектов Российской Федерации на комплектование книжных фондов библиотек муниципальных образований и государственных библиотек городов Москвы и Санкт-Петербурга</t>
  </si>
  <si>
    <t>805 2 02 04032 02 0000 151</t>
  </si>
  <si>
    <t>Межбюджетные трансферты, передаваемые бюджетам субъектов Российской Федерации, на единовременные денежные компенсации реабилитированным лицам</t>
  </si>
  <si>
    <t>801 2 02 04055 02 0000 151</t>
  </si>
  <si>
    <t>Межбюджетные трансферты, передаваемые бюджетам субъектов Российской Федерации на финансовое обеспечение закупок антивирусных препаратов для профилактики и лечения  лиц, инфицированных вирусами иммунодефицита человека и гепатитов В и С</t>
  </si>
  <si>
    <t xml:space="preserve">000 2 03 00000 00 0000 180
</t>
  </si>
  <si>
    <t>БЕЗВОЗМЕЗДНЫЕ ПОСТУПЛЕНИЯ ОТ ГОСУДАРСТВЕННЫХ (МУНИЦИПАЛЬНЫХ) ОРГАНИЗАЦИЙ</t>
  </si>
  <si>
    <t>000 2 03 02000 02 0000 180</t>
  </si>
  <si>
    <t>Безвозмездные поступления от государственных (муниципальных) организаций в бюджеты субъектов Российской Федерации</t>
  </si>
  <si>
    <t>853 2 03 02030 02 0000 180</t>
  </si>
  <si>
    <t>Безвозмездные поступления в бюджеты субъектов Российской Федерации от государственной корпорации - Фонда содействия реформированию жилищно-коммунального хозяйства на обеспечение мероприятий по капитальному ремонту многоквартирных домов</t>
  </si>
  <si>
    <t>852 2 03 02040 02 0000 180</t>
  </si>
  <si>
    <t>Безвозмездные поступления в бюджеты субъектов Российской Федерации от государственной корпорации - Фонда содействия реформированию жилищно-коммунального хозяйства на обеспечение мероприятий по переселению граждан из аварийного жилищного фонда</t>
  </si>
  <si>
    <t>852 2 03 02060 02 0000 180</t>
  </si>
  <si>
    <t>Безвозмездные поступления в бюджеты субъектов Российской Федерации от государственной корпорации - Фонда содействия реформированию жилищно-коммунального хозяйства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</si>
  <si>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000 2 04 00000 00 0000 180</t>
  </si>
  <si>
    <t>БЕЗВОЗМЕЗДНЫЕ ПОСТУПЛЕНИЯ ОТ НЕГОСУДАРСТВЕННЫХ ОРГАНИЗАЦИЙ</t>
  </si>
  <si>
    <t>000 2 04 02000 02 0000 180</t>
  </si>
  <si>
    <t>Безвозмездные поступления от негосударственных организаций в бюджеты субъектов Российской Федерации</t>
  </si>
  <si>
    <t>805 2 04 02020 02 0000 180</t>
  </si>
  <si>
    <t>Поступления от денежных пожертвований, предоставляемых негосударственными организациями получателям средств бюджетов субъектов Российской Федерации</t>
  </si>
  <si>
    <t>805 2 04 02099 02 0000 180</t>
  </si>
  <si>
    <t>Прочие безвозмездные поступления от негосударственных организаций в бюджеты субъектов Российской Федерации</t>
  </si>
  <si>
    <t>000 2 07 00000 00 0000 180</t>
  </si>
  <si>
    <t>ПРОЧИЕ БЕЗВОЗМЕЗДНЫЕ ПОСТУПЛЕНИЯ</t>
  </si>
  <si>
    <t>000 2 07 02000 02 0000 180</t>
  </si>
  <si>
    <t>Прочие безвозмездные поступления в бюджеты субъектов Российской Федерации</t>
  </si>
  <si>
    <t>000 2 07 02020 02  0000 180</t>
  </si>
  <si>
    <t>Поступления от денежных пожертвований, предоставляемых физическими лицами получателям средств бюджетов субъектов Российской Федерации</t>
  </si>
  <si>
    <t>801 2 07 02020 02  0000 180</t>
  </si>
  <si>
    <t>000 2 07 02030 02 0000 180</t>
  </si>
  <si>
    <t>801 2 07 02030 02 0000 180</t>
  </si>
  <si>
    <t xml:space="preserve">Прочие безвозмездные поступления в бюджеты субъектов Российской Федерации </t>
  </si>
  <si>
    <t>803 2 07 02030 02 0000 180</t>
  </si>
  <si>
    <t>805 2 07 02030 02 0000 180</t>
  </si>
  <si>
    <t>000 2 18 00000 00 0000 000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</si>
  <si>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</si>
  <si>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</si>
  <si>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</si>
  <si>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000 2 18 02000 02 0000 151</t>
  </si>
  <si>
    <t>Доходы бюджетов субъектов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</si>
  <si>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000 2 18 02030 02 0000 151</t>
  </si>
  <si>
    <t>Доходы бюджетов субъектов Российской Федерации от возврата остатков субсидий, субвенций и иных межбюджетных трансфертов, имеющих целевое назначение, прошлых лет из бюджетов городских округов</t>
  </si>
  <si>
    <t>801 2 18 02030 02 0000 151</t>
  </si>
  <si>
    <t>802 2 18 02030 02 0000 151</t>
  </si>
  <si>
    <t>803 2 18 02030 02 0000 151</t>
  </si>
  <si>
    <t>809 2 18 02030 02 0000 151</t>
  </si>
  <si>
    <t>812 2 18 02030 02 0000 151</t>
  </si>
  <si>
    <t>824 2 18 02030 02 0000 151</t>
  </si>
  <si>
    <t>836 2 18 02030 02 0000 151</t>
  </si>
  <si>
    <t>853 2 18 02030 02 0000 151</t>
  </si>
  <si>
    <t>855 2 18 02030 02 0000 151</t>
  </si>
  <si>
    <t>000 2 18 02040 02 0000 151</t>
  </si>
  <si>
    <t>Доходы бюджетов субъектов Российской Федерации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</si>
  <si>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802 2 18 02040 02 0000 151</t>
  </si>
  <si>
    <t>803 2 18 02040 02 0000 151</t>
  </si>
  <si>
    <t>805 2 18 02040 02 0000 151</t>
  </si>
  <si>
    <t>809 2 18 02040 02 0000 151</t>
  </si>
  <si>
    <t>811 2 18 02040 02 0000 151</t>
  </si>
  <si>
    <t>812 2 18 02040 02 0000 151</t>
  </si>
  <si>
    <t>815 2 18 02040 02 0000 151</t>
  </si>
  <si>
    <t>820 2 18 02040 02 0000 151</t>
  </si>
  <si>
    <t>824 2 18 02040 02 0000 151</t>
  </si>
  <si>
    <t>854 2 18 02040 02 0000 151</t>
  </si>
  <si>
    <t>855 2 18 02040 02 0000 151</t>
  </si>
  <si>
    <t>856 2 18 02040 02 0000 151</t>
  </si>
  <si>
    <t>801 2 18 02060 02 0000 151</t>
  </si>
  <si>
    <t>Доходы бюджетов субъектов Российской Федерации от возврата остатков субсидий, субвенций и иных межбюджетных трансфертов, имеющих целевое назначение, прошлых лет из бюджетов государственных внебюджетных фондов</t>
  </si>
  <si>
    <t>000 2 18 00000 00 0000 180</t>
  </si>
  <si>
    <t>Доходы бюджетов бюджетной системы Российской Федерации от возврата организациями остатков субсидий прошлых лет</t>
  </si>
  <si>
    <t>000 2 18 02000 02 0000 180</t>
  </si>
  <si>
    <t>Доходы бюджетов субъектов Российской Федерации от возврата организациями остатков субсидий прошлых лет</t>
  </si>
  <si>
    <t>000 2 18 02010 02 0000 180</t>
  </si>
  <si>
    <t>Доходы бюджетов субъектов Российской Федерации от возврата бюджетными учреждениями остатков субсидий прошлых лет</t>
  </si>
  <si>
    <t>801 2 18 02010 02 0000 180</t>
  </si>
  <si>
    <t>802 2 18 02010 02 0000 180</t>
  </si>
  <si>
    <t>803 2 18 02010 02 0000 180</t>
  </si>
  <si>
    <t>810 2 18 02010 02 0000 180</t>
  </si>
  <si>
    <t>819 2 18 02010 02 0000 180</t>
  </si>
  <si>
    <t>000 2 18 02020 02 0000 180</t>
  </si>
  <si>
    <t>Доходы бюджетов субъектов Российской Федерации от возврата автономными учреждениями остатков субсидий прошлых лет</t>
  </si>
  <si>
    <t>801 2 18 02020 02 0000 180</t>
  </si>
  <si>
    <t>802 2 18 02020 02 0000 180</t>
  </si>
  <si>
    <t>803 2 18 02020 02 0000 180</t>
  </si>
  <si>
    <t>805 2 18 02020 02 0000 180</t>
  </si>
  <si>
    <t>856 2 18 02020 02 0000 180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</si>
  <si>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</si>
  <si>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</si>
  <si>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000 2 19 02000 02 0000 151</t>
  </si>
  <si>
    <t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</si>
  <si>
    <t>801 2 19 02000 02 0000 151</t>
  </si>
  <si>
    <t>802 2 19 02000 02 0000 151</t>
  </si>
  <si>
    <t>803 2 19 02000 02 0000 151</t>
  </si>
  <si>
    <t>804 2 19 02000 02 0000 151</t>
  </si>
  <si>
    <t>805 2 19 02000 02 0000 151</t>
  </si>
  <si>
    <t>810 2 19 02000 02 0000 151</t>
  </si>
  <si>
    <t>812 2 19 02000 02 0000 151</t>
  </si>
  <si>
    <t>815 2 19 02000 02 0000 151</t>
  </si>
  <si>
    <t>820 2 19 02000 02 0000 151</t>
  </si>
  <si>
    <t>852 2 19 02000 02 0000 151</t>
  </si>
  <si>
    <t>853 2 19 02000 02 0000 151</t>
  </si>
  <si>
    <t>854 2 19 02000 02 0000 151</t>
  </si>
  <si>
    <t>855 2 19 02000 02 0000 151</t>
  </si>
  <si>
    <t>856 2 19 02000 02 0000 151</t>
  </si>
  <si>
    <t>860 2 19 02000 02 0000 151</t>
  </si>
  <si>
    <t>865 2 19 02000 02 0000 151</t>
  </si>
  <si>
    <t>ВСЕГО ДОХОДОВ</t>
  </si>
  <si>
    <t>________________</t>
  </si>
  <si>
    <t>000 1 11 09000 00 0000 120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</si>
  <si>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</si>
  <si>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803 2 02 02051 02 0000 151</t>
  </si>
  <si>
    <t>000 2 02 02077 00 0000 151</t>
  </si>
  <si>
    <t>Субсидии бюджетам на бюджетные инвестиции в объекты капитального строительства государственной собственности (объекты капитального строительства собственности муниципальных образований)</t>
  </si>
  <si>
    <t>Субсидии бюджетам субъектов Российской Федерации на бюджетные инвестиции в объекты капитального строительства государственной собственности субъектов Российской Федерации (объекты капитального строительства собственности муниципальных образований)</t>
  </si>
  <si>
    <t>853 2 02 02077 02 0000 151</t>
  </si>
  <si>
    <t>855 2 02 02077 02 0000 151</t>
  </si>
  <si>
    <t>866 2 02 02077 02 0000 151</t>
  </si>
  <si>
    <t>801 2 02 02093 02 0000 151</t>
  </si>
  <si>
    <t>Субсидии бюджетам субъектов Российской Федерации на реализацию мероприятий, направленных на совершенствование организации медицинской помощи пострадавшим при дорожно-транспортных происшествиях</t>
  </si>
  <si>
    <t>836 2 02 02103 02 0000 151</t>
  </si>
  <si>
    <t>Субсидии бюджетам субъектов Российской Федерации на реализацию мероприятий Государственного плана подготовки управленческих кадров для организаций народного хозяйства Российской Федерации</t>
  </si>
  <si>
    <t>801 2 02 02127 02 0000 151</t>
  </si>
  <si>
    <t>Субсидии бюджетам субъектов Российской Федерации на закупки оборудования и расходных материалов для неонатального и аудиологического скрининга</t>
  </si>
  <si>
    <t>Субсидии бюджетам субъектов Российской Федерации на мероприятия по пренатальной (дородовой) диагностике</t>
  </si>
  <si>
    <t>801 2 02 02128 02 0000 151</t>
  </si>
  <si>
    <t>801 2 02 02129 02 0000 151</t>
  </si>
  <si>
    <t>Субсидии бюджетам на приобретение оборудования для быстровозводимых физкультурно-оздоровительных комплексов, включая металлоконструкции и металлоизделия</t>
  </si>
  <si>
    <t>Субсидии бюджетам субъектов Российской Федерации на приобретение оборудования для быстровозводимых физкультурно-оздоровительных комплексов, включая металлоконструкции  и металлоизделия</t>
  </si>
  <si>
    <t>000 2 02 02132 00 0000 151</t>
  </si>
  <si>
    <t>856 2 02 02132 02 0000 151</t>
  </si>
  <si>
    <t>812 2 02 02173 02 0000 151</t>
  </si>
  <si>
    <t>Субсидии бюджетам субъектов Российской Федерации на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</si>
  <si>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855 2 02 02174 02 0000 151</t>
  </si>
  <si>
    <t>Субсидии бюджетам субъектов Российской Федерации на возмещение части затрат на приобретение элитных семян</t>
  </si>
  <si>
    <t>855 2 02 02177 02 0000 151</t>
  </si>
  <si>
    <t>Субсидии бюджетам субъектов Российской Федерации на возмещение части затрат на закладку и уход за многолетними плодовыми и ягодными насаждениями</t>
  </si>
  <si>
    <t>Субсидии бюджетам субъектов Российской Федерации на оказание несвязанной поддержки сельскохозяйственным товаропроизводителям в области растениеводства</t>
  </si>
  <si>
    <t>Субсидии бюджетам субъектов Российской Федерации на 1 литр реализованного товарного молока</t>
  </si>
  <si>
    <t>855 2 02 02184 02 0000 151</t>
  </si>
  <si>
    <t>855 2 02 02185 02 0000 151</t>
  </si>
  <si>
    <t>855 2 02 02186 02 0000 151</t>
  </si>
  <si>
    <t>855 2 02 02193 02 0000 151</t>
  </si>
  <si>
    <t>Субсидии бюджетам субъектов Российской Федерации на поддержку племенного крупного рогатого скота мясного направления</t>
  </si>
  <si>
    <t>855 2 02 02196 02 0000 151</t>
  </si>
  <si>
    <t>855 2 02 02197 02 0000 151</t>
  </si>
  <si>
    <t xml:space="preserve">855 2 02 02199 02 0000 151 </t>
  </si>
  <si>
    <t>Субсидии бюджетам субъектов Российской Федерации на возмещение части затрат крестьянских (фермерских) хозяйств, включая индивидуальных предпринимателей, при оформлении в собственность используемых ими земельных участков из земель сельскохозяйственного назначения</t>
  </si>
  <si>
    <t>000 2 02 02999 00 0000 151</t>
  </si>
  <si>
    <t>855 2 02 02999 02 0000 151</t>
  </si>
  <si>
    <t>Прочие субсидии</t>
  </si>
  <si>
    <t>Прочие субсидии бюджетам субъектов Российской Федерации</t>
  </si>
  <si>
    <t>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</si>
  <si>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>Субвенции бюджетам субъектов Российской Федерации на составление (изменение) списков кандидатов в присяжные заседатели федеральных судов общей юрисдикции в Российской Федерации</t>
  </si>
  <si>
    <t>000 2 02 03007 00 0000 151</t>
  </si>
  <si>
    <t>812 2 02 03007 02 0000 151</t>
  </si>
  <si>
    <t>000 2 02 04041 00 0000 151</t>
  </si>
  <si>
    <t>802 2 02 04041 02 0000 151</t>
  </si>
  <si>
    <t>Межбюджетные трансферты, передаваемые бюджетам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</t>
  </si>
  <si>
    <t>Межбюджетные трансферты, передаваемые бюджетам субъектов Российской Федерации,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</t>
  </si>
  <si>
    <t>000 2 02 04042 00 0000 151</t>
  </si>
  <si>
    <t>Межбюджетные трансферты, передаваемые бюджетам на выплату стипендий Президента Российской Федерации и Правительства Российской Федерации для обучающихся по направлениям подготовки (специальностям), соответствующим приоритетным направлениям модернизации и технологического развития экономики Российской Федерации</t>
  </si>
  <si>
    <t>801 2 02 04042 02 0000 151</t>
  </si>
  <si>
    <t>803 2 02 04042 02 0000 151</t>
  </si>
  <si>
    <t>801 2 02 04043 02 0000 151</t>
  </si>
  <si>
    <t>Межбюджетные трансферты, передаваемые бюджетам субъектов Российской Федерации на единовременные компенсационные выплаты медицинским работникам</t>
  </si>
  <si>
    <t>853 2 03 02080 02 0000 180</t>
  </si>
  <si>
    <t>Безвозмездные поступления в бюджеты субъектов Российской Федерации от государственной корпорации - Фонда содействия реформированию жилищно-коммунального хозяйства на обеспечение мероприятий по модернизации систем коммунальной инфраструктуры</t>
  </si>
  <si>
    <t>810 2 18 02040 02 0000 151</t>
  </si>
  <si>
    <t>000 2 18 02060 02 0000 151</t>
  </si>
  <si>
    <t>865 2 18 02060 02 0000 151</t>
  </si>
  <si>
    <t>Субсидии бюджетам субъектов Российской Федерации на финансовое обеспечение закупок диагностических средств для выявления и мониторинга лечения лиц, инфицированных вирусами иммунодефицита человека и гепатитов В и С</t>
  </si>
  <si>
    <t>Межбюджетные трансферты, передаваемые бюджетам субъектов Российской Федерации на выплату стипендий Президента Российской Федерации и Правительства Российской Федерации для обучающихся по направлениям подготовки (специальностям), соответствующим приоритетным направлениям модернизации и технологического развития экономики Российской Федерации</t>
  </si>
  <si>
    <t>к отчету</t>
  </si>
  <si>
    <t>Объем поступления доходов областного бюджета за 9 месяцев 2013 года</t>
  </si>
  <si>
    <t>000 2 02 02009 00 0000 151</t>
  </si>
  <si>
    <t>820 2 02 02009 02 0000 151</t>
  </si>
  <si>
    <t>Субсидии бюджетам на государственную поддержку малого и среднего предпринимательства, включая  крестьянские (фермерские) хозяйства</t>
  </si>
  <si>
    <t>Субсидии бюджетам субъектов Российской Федерации на государственную поддержку малого и среднего предпринимательства, включая крестьянские (фермерские) хозяйства</t>
  </si>
  <si>
    <t>000 2 02 02019 00 0000 151</t>
  </si>
  <si>
    <t>863 2 02 02019 02 0000 151</t>
  </si>
  <si>
    <t>Субсидии бюджетам на реализацию программ поддержки социально ориентированных некоммерческих организаций</t>
  </si>
  <si>
    <t>Субсидии бюджетам субъектов Российской Федерации на реализацию программ поддержки социально ориентированных некоммерческих организаций</t>
  </si>
  <si>
    <t>Субсидии бюджетам субъектов Российской Федерации на софинансирование социальных программ субъектов Российской Федерации, связанных с укреплением материально-технической базы учреждений социального обслуживания населения и оказанием адресной социальной помощи неработающим пенсионерам</t>
  </si>
  <si>
    <t>805 2 02 02118 02 0000 151</t>
  </si>
  <si>
    <t>000 2 02 02150 00 0000 151</t>
  </si>
  <si>
    <t>866 2 02 02150 02 0000 151</t>
  </si>
  <si>
    <t>Субсидии бюджетам на реализацию программы энергосбережения и повышения энергетической эффективности на период до 2020 года</t>
  </si>
  <si>
    <t>Субсидии бюджетам субъектов Российской Федерации на реализацию программы энергосбережения и повышения энергетической эффективности на период до 2020 года</t>
  </si>
  <si>
    <t>000 2 02 02204 00 0000 151</t>
  </si>
  <si>
    <t>803 2 02 02204 02 0000 151</t>
  </si>
  <si>
    <t>Субсидии бюджетам на модернизацию региональных систем дошкольного образования</t>
  </si>
  <si>
    <t>Субсидии бюджетам субъектов Российской Федерации на модернизацию региональных систем дошкольного образования</t>
  </si>
  <si>
    <t>855 2 02 02183 02 0000 151</t>
  </si>
  <si>
    <t>Субсидии бюджетам субъектов Российской Федерации на 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растениеводства</t>
  </si>
  <si>
    <t>805 2 02 04020 02 0000 151</t>
  </si>
  <si>
    <t>Межбюджетные трансферты бюджетам субъектов Российской Федерации на выплату единовременного денежного поощрения при награждении орденом "Родительская слава"</t>
  </si>
  <si>
    <t>820 2 18 02030 02 0000 151</t>
  </si>
  <si>
    <t>852 2 18 02040 02 0000 151</t>
  </si>
  <si>
    <t>Налог на прибыль организаций, зачислявшийся 
до 1 января 2005 года в местные бюджеты</t>
  </si>
  <si>
    <t>Субвенции бюджетам субъектов Российской Федерации на обеспечение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
№ 714 "Об обеспечении жильем ветеранов Великой  Отечественной войны 1941 - 1945 годов"</t>
  </si>
  <si>
    <t>Субвенции бюджетам на обеспечение жильем отдельных категорий граждан, установленных Федеральным законом от 12 января 1995 года 
№ 5-ФЗ "О ветеранах", в соответствии с Указом Президента Российской Федерации от 7 мая 
2008 года № 714 "Об обеспечении жильем ветеранов Великой Отечественной войны 
1941 - 1945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</si>
</sst>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6" x14ac:knownFonts="1">
    <font>
      <sz val="12"/>
      <color theme="1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sz val="10"/>
      <name val="Arial Cyr"/>
      <charset val="204"/>
    </font>
    <font>
      <sz val="14"/>
      <name val="Times New Roman Cyr"/>
      <family val="1"/>
      <charset val="204"/>
    </font>
    <font>
      <sz val="14"/>
      <name val="Times New Roman"/>
      <family val="1"/>
    </font>
    <font>
      <sz val="14"/>
      <name val="Arial Cyr"/>
      <family val="2"/>
      <charset val="204"/>
    </font>
    <font>
      <b/>
      <sz val="14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04"/>
    </font>
    <font>
      <b/>
      <sz val="12"/>
      <name val="Times New Roman"/>
      <family val="1"/>
    </font>
    <font>
      <b/>
      <sz val="12"/>
      <name val="Times New Roman Cyr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 Cyr"/>
      <family val="1"/>
      <charset val="204"/>
    </font>
    <font>
      <sz val="12"/>
      <color indexed="8"/>
      <name val="Times New Roman"/>
      <family val="1"/>
    </font>
    <font>
      <b/>
      <sz val="12"/>
      <name val="Times New Roman Cyr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Border="1" applyAlignment="1">
      <alignment vertical="top" wrapText="1"/>
    </xf>
    <xf numFmtId="164" fontId="3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/>
    </xf>
    <xf numFmtId="164" fontId="2" fillId="0" borderId="0" xfId="0" applyNumberFormat="1" applyFont="1" applyFill="1" applyAlignment="1">
      <alignment horizontal="center" vertical="top"/>
    </xf>
    <xf numFmtId="164" fontId="2" fillId="0" borderId="0" xfId="0" applyNumberFormat="1" applyFont="1" applyFill="1" applyAlignment="1">
      <alignment vertical="top"/>
    </xf>
    <xf numFmtId="0" fontId="5" fillId="0" borderId="0" xfId="0" applyFont="1" applyFill="1" applyBorder="1" applyAlignment="1">
      <alignment vertical="top"/>
    </xf>
    <xf numFmtId="16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7" fillId="0" borderId="1" xfId="0" applyFont="1" applyFill="1" applyBorder="1" applyAlignment="1">
      <alignment horizontal="center" vertical="top" wrapText="1"/>
    </xf>
    <xf numFmtId="164" fontId="7" fillId="2" borderId="2" xfId="0" applyNumberFormat="1" applyFont="1" applyFill="1" applyBorder="1" applyAlignment="1">
      <alignment horizontal="center" vertical="top" wrapText="1"/>
    </xf>
    <xf numFmtId="164" fontId="8" fillId="0" borderId="2" xfId="0" applyNumberFormat="1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left" vertical="top" wrapText="1"/>
    </xf>
    <xf numFmtId="164" fontId="10" fillId="2" borderId="2" xfId="0" applyNumberFormat="1" applyFont="1" applyFill="1" applyBorder="1" applyAlignment="1">
      <alignment horizontal="center" vertical="top"/>
    </xf>
    <xf numFmtId="165" fontId="11" fillId="0" borderId="2" xfId="0" applyNumberFormat="1" applyFont="1" applyBorder="1" applyAlignment="1">
      <alignment horizontal="center" vertical="top"/>
    </xf>
    <xf numFmtId="0" fontId="7" fillId="0" borderId="2" xfId="0" applyFont="1" applyFill="1" applyBorder="1" applyAlignment="1">
      <alignment horizontal="left" vertical="top" wrapText="1"/>
    </xf>
    <xf numFmtId="164" fontId="12" fillId="2" borderId="2" xfId="0" applyNumberFormat="1" applyFont="1" applyFill="1" applyBorder="1" applyAlignment="1">
      <alignment horizontal="center" vertical="top"/>
    </xf>
    <xf numFmtId="165" fontId="0" fillId="0" borderId="2" xfId="0" applyNumberFormat="1" applyBorder="1" applyAlignment="1">
      <alignment horizontal="center" vertical="top"/>
    </xf>
    <xf numFmtId="164" fontId="0" fillId="0" borderId="2" xfId="0" applyNumberFormat="1" applyBorder="1" applyAlignment="1">
      <alignment horizontal="center" vertical="top"/>
    </xf>
    <xf numFmtId="0" fontId="8" fillId="0" borderId="2" xfId="0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left" vertical="top" wrapText="1"/>
    </xf>
    <xf numFmtId="164" fontId="14" fillId="2" borderId="2" xfId="0" applyNumberFormat="1" applyFont="1" applyFill="1" applyBorder="1" applyAlignment="1">
      <alignment horizontal="center" vertical="top"/>
    </xf>
    <xf numFmtId="165" fontId="1" fillId="0" borderId="2" xfId="0" applyNumberFormat="1" applyFont="1" applyBorder="1" applyAlignment="1">
      <alignment horizontal="center" vertical="top"/>
    </xf>
    <xf numFmtId="0" fontId="1" fillId="0" borderId="0" xfId="0" applyFont="1"/>
    <xf numFmtId="0" fontId="15" fillId="2" borderId="2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0" borderId="2" xfId="0" applyNumberFormat="1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top" wrapText="1"/>
    </xf>
    <xf numFmtId="164" fontId="10" fillId="0" borderId="2" xfId="0" applyNumberFormat="1" applyFont="1" applyFill="1" applyBorder="1" applyAlignment="1">
      <alignment horizontal="center" vertical="top"/>
    </xf>
    <xf numFmtId="164" fontId="12" fillId="0" borderId="2" xfId="0" applyNumberFormat="1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left" vertical="top"/>
    </xf>
    <xf numFmtId="164" fontId="2" fillId="2" borderId="0" xfId="0" applyNumberFormat="1" applyFont="1" applyFill="1" applyAlignment="1">
      <alignment vertical="top"/>
    </xf>
    <xf numFmtId="164" fontId="3" fillId="0" borderId="0" xfId="0" applyNumberFormat="1" applyFont="1" applyFill="1" applyBorder="1" applyAlignment="1">
      <alignment vertical="top" wrapText="1"/>
    </xf>
    <xf numFmtId="164" fontId="5" fillId="0" borderId="0" xfId="0" applyNumberFormat="1" applyFont="1" applyFill="1" applyBorder="1" applyAlignment="1">
      <alignment vertical="top"/>
    </xf>
    <xf numFmtId="164" fontId="0" fillId="0" borderId="0" xfId="0" applyNumberFormat="1" applyAlignment="1">
      <alignment vertical="top"/>
    </xf>
    <xf numFmtId="164" fontId="3" fillId="0" borderId="0" xfId="0" applyNumberFormat="1" applyFont="1" applyFill="1" applyBorder="1" applyAlignment="1">
      <alignment horizontal="left" vertical="top"/>
    </xf>
    <xf numFmtId="4" fontId="14" fillId="2" borderId="2" xfId="0" applyNumberFormat="1" applyFont="1" applyFill="1" applyBorder="1" applyAlignment="1">
      <alignment horizontal="center" vertical="top"/>
    </xf>
    <xf numFmtId="4" fontId="12" fillId="2" borderId="2" xfId="0" applyNumberFormat="1" applyFont="1" applyFill="1" applyBorder="1" applyAlignment="1">
      <alignment horizontal="center" vertical="top"/>
    </xf>
    <xf numFmtId="4" fontId="10" fillId="2" borderId="2" xfId="0" applyNumberFormat="1" applyFont="1" applyFill="1" applyBorder="1" applyAlignment="1">
      <alignment horizontal="center" vertical="top"/>
    </xf>
    <xf numFmtId="4" fontId="0" fillId="0" borderId="2" xfId="0" applyNumberFormat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6"/>
  <sheetViews>
    <sheetView tabSelected="1" view="pageLayout" zoomScaleNormal="100" workbookViewId="0">
      <selection activeCell="D1" sqref="D1:E1"/>
    </sheetView>
  </sheetViews>
  <sheetFormatPr defaultRowHeight="15.75" x14ac:dyDescent="0.25"/>
  <cols>
    <col min="1" max="1" width="24.375" style="1" customWidth="1"/>
    <col min="2" max="2" width="45.875" style="1" customWidth="1"/>
    <col min="3" max="3" width="13.875" style="37" customWidth="1"/>
    <col min="4" max="4" width="13.75" style="10" customWidth="1"/>
    <col min="5" max="5" width="7.25" style="11" customWidth="1"/>
  </cols>
  <sheetData>
    <row r="1" spans="1:8" ht="18.75" x14ac:dyDescent="0.25">
      <c r="B1" s="2"/>
      <c r="C1" s="38"/>
      <c r="D1" s="46" t="s">
        <v>0</v>
      </c>
      <c r="E1" s="46"/>
    </row>
    <row r="2" spans="1:8" ht="18.75" x14ac:dyDescent="0.25">
      <c r="A2" s="2"/>
      <c r="B2" s="2"/>
      <c r="C2" s="38"/>
      <c r="D2" s="3"/>
      <c r="E2" s="3"/>
    </row>
    <row r="3" spans="1:8" ht="18.75" x14ac:dyDescent="0.25">
      <c r="C3" s="8"/>
      <c r="D3" s="41" t="s">
        <v>462</v>
      </c>
      <c r="E3" s="4"/>
      <c r="F3" s="4"/>
      <c r="G3" s="4"/>
      <c r="H3" s="4"/>
    </row>
    <row r="4" spans="1:8" ht="18.75" x14ac:dyDescent="0.25">
      <c r="A4" s="5"/>
      <c r="B4" s="6"/>
      <c r="C4" s="38"/>
      <c r="D4" s="7"/>
      <c r="E4" s="7"/>
    </row>
    <row r="5" spans="1:8" ht="18.75" x14ac:dyDescent="0.25">
      <c r="A5" s="5"/>
      <c r="B5" s="6"/>
      <c r="C5" s="8"/>
      <c r="D5" s="7"/>
      <c r="E5" s="7"/>
    </row>
    <row r="6" spans="1:8" ht="18.75" x14ac:dyDescent="0.25">
      <c r="A6" s="5"/>
      <c r="B6" s="6"/>
      <c r="C6" s="8"/>
      <c r="D6" s="7"/>
      <c r="E6" s="7"/>
    </row>
    <row r="7" spans="1:8" ht="18.75" x14ac:dyDescent="0.25">
      <c r="A7" s="47" t="s">
        <v>463</v>
      </c>
      <c r="B7" s="47"/>
      <c r="C7" s="47"/>
      <c r="D7" s="47"/>
      <c r="E7" s="47"/>
    </row>
    <row r="8" spans="1:8" ht="18.75" x14ac:dyDescent="0.25">
      <c r="A8" s="5"/>
      <c r="B8" s="9"/>
      <c r="C8" s="39"/>
    </row>
    <row r="9" spans="1:8" x14ac:dyDescent="0.25">
      <c r="A9" s="12"/>
      <c r="B9" s="12"/>
      <c r="C9" s="40"/>
    </row>
    <row r="10" spans="1:8" ht="78.75" x14ac:dyDescent="0.25">
      <c r="A10" s="13" t="s">
        <v>1</v>
      </c>
      <c r="B10" s="13" t="s">
        <v>2</v>
      </c>
      <c r="C10" s="14" t="s">
        <v>3</v>
      </c>
      <c r="D10" s="15" t="s">
        <v>4</v>
      </c>
      <c r="E10" s="15" t="s">
        <v>5</v>
      </c>
    </row>
    <row r="11" spans="1:8" x14ac:dyDescent="0.25">
      <c r="A11" s="16" t="s">
        <v>6</v>
      </c>
      <c r="B11" s="16" t="s">
        <v>7</v>
      </c>
      <c r="C11" s="17">
        <f>C12+C15+C17+C20+C24+C27+C29+C35+C41+C45+C48+C51+C53+C67</f>
        <v>24457229.599999994</v>
      </c>
      <c r="D11" s="17">
        <f>D12+D15+D17+D20+D24+D27+D29+D35+D41+D45+D48+D51+D53+D67</f>
        <v>16663351.451999998</v>
      </c>
      <c r="E11" s="18">
        <f>D11/C11*100</f>
        <v>68.132620597387699</v>
      </c>
    </row>
    <row r="12" spans="1:8" hidden="1" x14ac:dyDescent="0.25">
      <c r="A12" s="19" t="s">
        <v>8</v>
      </c>
      <c r="B12" s="19" t="s">
        <v>9</v>
      </c>
      <c r="C12" s="20">
        <f t="shared" ref="C12:D12" si="0">C13+C14</f>
        <v>14289773</v>
      </c>
      <c r="D12" s="20">
        <f t="shared" si="0"/>
        <v>9491465.3139999993</v>
      </c>
      <c r="E12" s="21">
        <f t="shared" ref="E12:E79" si="1">D12/C12*100</f>
        <v>66.421386217961611</v>
      </c>
    </row>
    <row r="13" spans="1:8" hidden="1" x14ac:dyDescent="0.25">
      <c r="A13" s="19" t="s">
        <v>10</v>
      </c>
      <c r="B13" s="19" t="s">
        <v>11</v>
      </c>
      <c r="C13" s="20">
        <v>6930172.5</v>
      </c>
      <c r="D13" s="22">
        <v>4275601.3760000002</v>
      </c>
      <c r="E13" s="21">
        <f t="shared" si="1"/>
        <v>61.695453843320649</v>
      </c>
    </row>
    <row r="14" spans="1:8" hidden="1" x14ac:dyDescent="0.25">
      <c r="A14" s="19" t="s">
        <v>12</v>
      </c>
      <c r="B14" s="19" t="s">
        <v>13</v>
      </c>
      <c r="C14" s="20">
        <v>7359600.5</v>
      </c>
      <c r="D14" s="22">
        <v>5215863.9380000001</v>
      </c>
      <c r="E14" s="21">
        <f t="shared" si="1"/>
        <v>70.871563449673658</v>
      </c>
    </row>
    <row r="15" spans="1:8" ht="47.25" hidden="1" x14ac:dyDescent="0.25">
      <c r="A15" s="19" t="s">
        <v>14</v>
      </c>
      <c r="B15" s="19" t="s">
        <v>15</v>
      </c>
      <c r="C15" s="20">
        <f t="shared" ref="C15:D15" si="2">C16</f>
        <v>4663879.3</v>
      </c>
      <c r="D15" s="20">
        <f t="shared" si="2"/>
        <v>3004253.1439999999</v>
      </c>
      <c r="E15" s="21">
        <f t="shared" si="1"/>
        <v>64.415327900960037</v>
      </c>
    </row>
    <row r="16" spans="1:8" ht="47.25" hidden="1" x14ac:dyDescent="0.25">
      <c r="A16" s="19" t="s">
        <v>16</v>
      </c>
      <c r="B16" s="19" t="s">
        <v>17</v>
      </c>
      <c r="C16" s="20">
        <v>4663879.3</v>
      </c>
      <c r="D16" s="22">
        <v>3004253.1439999999</v>
      </c>
      <c r="E16" s="21">
        <f t="shared" si="1"/>
        <v>64.415327900960037</v>
      </c>
    </row>
    <row r="17" spans="1:5" hidden="1" x14ac:dyDescent="0.25">
      <c r="A17" s="19" t="s">
        <v>18</v>
      </c>
      <c r="B17" s="19" t="s">
        <v>19</v>
      </c>
      <c r="C17" s="20">
        <f>C18+C19</f>
        <v>1524418.8</v>
      </c>
      <c r="D17" s="20">
        <f>D18+D19</f>
        <v>1285391.898</v>
      </c>
      <c r="E17" s="21">
        <f t="shared" si="1"/>
        <v>84.320128956688279</v>
      </c>
    </row>
    <row r="18" spans="1:5" ht="31.5" hidden="1" x14ac:dyDescent="0.25">
      <c r="A18" s="19" t="s">
        <v>20</v>
      </c>
      <c r="B18" s="19" t="s">
        <v>21</v>
      </c>
      <c r="C18" s="20">
        <v>1524418.8</v>
      </c>
      <c r="D18" s="22">
        <v>1284956.298</v>
      </c>
      <c r="E18" s="21">
        <f t="shared" si="1"/>
        <v>84.291554131974749</v>
      </c>
    </row>
    <row r="19" spans="1:5" hidden="1" x14ac:dyDescent="0.25">
      <c r="A19" s="19" t="s">
        <v>22</v>
      </c>
      <c r="B19" s="19" t="s">
        <v>23</v>
      </c>
      <c r="C19" s="20"/>
      <c r="D19" s="22">
        <v>435.6</v>
      </c>
      <c r="E19" s="21"/>
    </row>
    <row r="20" spans="1:5" hidden="1" x14ac:dyDescent="0.25">
      <c r="A20" s="19" t="s">
        <v>24</v>
      </c>
      <c r="B20" s="19" t="s">
        <v>25</v>
      </c>
      <c r="C20" s="20">
        <f t="shared" ref="C20:D20" si="3">C21+C22+C23</f>
        <v>2766232.7</v>
      </c>
      <c r="D20" s="20">
        <f t="shared" si="3"/>
        <v>1852831.7409999999</v>
      </c>
      <c r="E20" s="21">
        <f t="shared" si="1"/>
        <v>66.980328191478606</v>
      </c>
    </row>
    <row r="21" spans="1:5" hidden="1" x14ac:dyDescent="0.25">
      <c r="A21" s="19" t="s">
        <v>26</v>
      </c>
      <c r="B21" s="19" t="s">
        <v>27</v>
      </c>
      <c r="C21" s="20">
        <v>1804323.5</v>
      </c>
      <c r="D21" s="22">
        <v>1434012.281</v>
      </c>
      <c r="E21" s="21">
        <f t="shared" si="1"/>
        <v>79.476450924681743</v>
      </c>
    </row>
    <row r="22" spans="1:5" hidden="1" x14ac:dyDescent="0.25">
      <c r="A22" s="19" t="s">
        <v>28</v>
      </c>
      <c r="B22" s="19" t="s">
        <v>29</v>
      </c>
      <c r="C22" s="20">
        <v>959965.2</v>
      </c>
      <c r="D22" s="22">
        <v>417066.152</v>
      </c>
      <c r="E22" s="21">
        <f t="shared" si="1"/>
        <v>43.445965749591757</v>
      </c>
    </row>
    <row r="23" spans="1:5" hidden="1" x14ac:dyDescent="0.25">
      <c r="A23" s="19" t="s">
        <v>30</v>
      </c>
      <c r="B23" s="23" t="s">
        <v>31</v>
      </c>
      <c r="C23" s="20">
        <v>1944</v>
      </c>
      <c r="D23" s="22">
        <v>1753.308</v>
      </c>
      <c r="E23" s="21">
        <f t="shared" si="1"/>
        <v>90.190740740740736</v>
      </c>
    </row>
    <row r="24" spans="1:5" ht="47.25" hidden="1" x14ac:dyDescent="0.25">
      <c r="A24" s="19" t="s">
        <v>32</v>
      </c>
      <c r="B24" s="19" t="s">
        <v>33</v>
      </c>
      <c r="C24" s="20">
        <f t="shared" ref="C24:D24" si="4">C25+C26</f>
        <v>23278.9</v>
      </c>
      <c r="D24" s="20">
        <f t="shared" si="4"/>
        <v>26698.291000000001</v>
      </c>
      <c r="E24" s="21">
        <f t="shared" si="1"/>
        <v>114.68879972850952</v>
      </c>
    </row>
    <row r="25" spans="1:5" hidden="1" x14ac:dyDescent="0.25">
      <c r="A25" s="19" t="s">
        <v>34</v>
      </c>
      <c r="B25" s="19" t="s">
        <v>35</v>
      </c>
      <c r="C25" s="20">
        <v>18768.900000000001</v>
      </c>
      <c r="D25" s="22">
        <v>22653.562000000002</v>
      </c>
      <c r="E25" s="21">
        <f t="shared" si="1"/>
        <v>120.69733442023774</v>
      </c>
    </row>
    <row r="26" spans="1:5" ht="47.25" hidden="1" x14ac:dyDescent="0.25">
      <c r="A26" s="19" t="s">
        <v>36</v>
      </c>
      <c r="B26" s="19" t="s">
        <v>37</v>
      </c>
      <c r="C26" s="20">
        <v>4510</v>
      </c>
      <c r="D26" s="22">
        <v>4044.7289999999998</v>
      </c>
      <c r="E26" s="21">
        <f t="shared" si="1"/>
        <v>89.683569844789361</v>
      </c>
    </row>
    <row r="27" spans="1:5" hidden="1" x14ac:dyDescent="0.25">
      <c r="A27" s="19" t="s">
        <v>38</v>
      </c>
      <c r="B27" s="24" t="s">
        <v>39</v>
      </c>
      <c r="C27" s="20">
        <f>C28</f>
        <v>49263</v>
      </c>
      <c r="D27" s="20">
        <f>D28</f>
        <v>50098.296999999999</v>
      </c>
      <c r="E27" s="21">
        <f t="shared" si="1"/>
        <v>101.69558695166758</v>
      </c>
    </row>
    <row r="28" spans="1:5" ht="47.25" hidden="1" x14ac:dyDescent="0.25">
      <c r="A28" s="19" t="s">
        <v>40</v>
      </c>
      <c r="B28" s="19" t="s">
        <v>41</v>
      </c>
      <c r="C28" s="20">
        <v>49263</v>
      </c>
      <c r="D28" s="22">
        <v>50098.296999999999</v>
      </c>
      <c r="E28" s="21">
        <f t="shared" si="1"/>
        <v>101.69558695166758</v>
      </c>
    </row>
    <row r="29" spans="1:5" ht="47.25" hidden="1" x14ac:dyDescent="0.25">
      <c r="A29" s="19" t="s">
        <v>42</v>
      </c>
      <c r="B29" s="19" t="s">
        <v>43</v>
      </c>
      <c r="C29" s="20">
        <f>C31+C32+C33+C34+C30</f>
        <v>862.19999999999993</v>
      </c>
      <c r="D29" s="20">
        <f>D31+D32+D33+D34+D30</f>
        <v>10784.942999999999</v>
      </c>
      <c r="E29" s="21">
        <f t="shared" si="1"/>
        <v>1250.8632567849688</v>
      </c>
    </row>
    <row r="30" spans="1:5" ht="31.5" hidden="1" x14ac:dyDescent="0.25">
      <c r="A30" s="19" t="s">
        <v>44</v>
      </c>
      <c r="B30" s="19" t="s">
        <v>488</v>
      </c>
      <c r="C30" s="20"/>
      <c r="D30" s="20">
        <v>131.90899999999999</v>
      </c>
      <c r="E30" s="21"/>
    </row>
    <row r="31" spans="1:5" hidden="1" x14ac:dyDescent="0.25">
      <c r="A31" s="19" t="s">
        <v>45</v>
      </c>
      <c r="B31" s="19" t="s">
        <v>46</v>
      </c>
      <c r="C31" s="20">
        <v>23</v>
      </c>
      <c r="D31" s="22">
        <v>20.95</v>
      </c>
      <c r="E31" s="21">
        <f t="shared" si="1"/>
        <v>91.086956521739125</v>
      </c>
    </row>
    <row r="32" spans="1:5" hidden="1" x14ac:dyDescent="0.25">
      <c r="A32" s="19" t="s">
        <v>47</v>
      </c>
      <c r="B32" s="19" t="s">
        <v>48</v>
      </c>
      <c r="C32" s="20">
        <v>183</v>
      </c>
      <c r="D32" s="22">
        <v>10095.195</v>
      </c>
      <c r="E32" s="21">
        <f t="shared" si="1"/>
        <v>5516.5</v>
      </c>
    </row>
    <row r="33" spans="1:5" ht="31.5" hidden="1" x14ac:dyDescent="0.25">
      <c r="A33" s="19" t="s">
        <v>49</v>
      </c>
      <c r="B33" s="19" t="s">
        <v>50</v>
      </c>
      <c r="C33" s="20">
        <v>17.899999999999999</v>
      </c>
      <c r="D33" s="22">
        <v>23.536000000000001</v>
      </c>
      <c r="E33" s="21">
        <f t="shared" si="1"/>
        <v>131.48603351955308</v>
      </c>
    </row>
    <row r="34" spans="1:5" ht="47.25" hidden="1" x14ac:dyDescent="0.25">
      <c r="A34" s="19" t="s">
        <v>51</v>
      </c>
      <c r="B34" s="19" t="s">
        <v>52</v>
      </c>
      <c r="C34" s="20">
        <v>638.29999999999995</v>
      </c>
      <c r="D34" s="22">
        <v>513.35299999999995</v>
      </c>
      <c r="E34" s="21">
        <f t="shared" si="1"/>
        <v>80.425035249882498</v>
      </c>
    </row>
    <row r="35" spans="1:5" ht="47.25" hidden="1" x14ac:dyDescent="0.25">
      <c r="A35" s="19" t="s">
        <v>53</v>
      </c>
      <c r="B35" s="19" t="s">
        <v>54</v>
      </c>
      <c r="C35" s="20">
        <f>C36+C37+C38+C39</f>
        <v>140331</v>
      </c>
      <c r="D35" s="20">
        <f>D36+D37+D38+D39+D40</f>
        <v>123872.53499999999</v>
      </c>
      <c r="E35" s="21">
        <f t="shared" si="1"/>
        <v>88.27168266455736</v>
      </c>
    </row>
    <row r="36" spans="1:5" ht="94.5" hidden="1" x14ac:dyDescent="0.25">
      <c r="A36" s="19" t="s">
        <v>55</v>
      </c>
      <c r="B36" s="19" t="s">
        <v>56</v>
      </c>
      <c r="C36" s="20">
        <v>5000</v>
      </c>
      <c r="D36" s="22">
        <v>6159.28</v>
      </c>
      <c r="E36" s="21">
        <f t="shared" si="1"/>
        <v>123.18559999999998</v>
      </c>
    </row>
    <row r="37" spans="1:5" ht="31.5" hidden="1" x14ac:dyDescent="0.25">
      <c r="A37" s="19" t="s">
        <v>57</v>
      </c>
      <c r="B37" s="19" t="s">
        <v>58</v>
      </c>
      <c r="C37" s="20">
        <v>9000</v>
      </c>
      <c r="D37" s="22">
        <v>8859.7900000000009</v>
      </c>
      <c r="E37" s="21">
        <f t="shared" si="1"/>
        <v>98.442111111111117</v>
      </c>
    </row>
    <row r="38" spans="1:5" ht="110.25" hidden="1" x14ac:dyDescent="0.25">
      <c r="A38" s="19" t="s">
        <v>59</v>
      </c>
      <c r="B38" s="19" t="s">
        <v>60</v>
      </c>
      <c r="C38" s="20">
        <f>68223+12000+96+32012</f>
        <v>112331</v>
      </c>
      <c r="D38" s="22">
        <v>83449.697</v>
      </c>
      <c r="E38" s="21">
        <f t="shared" si="1"/>
        <v>74.289107192137521</v>
      </c>
    </row>
    <row r="39" spans="1:5" ht="31.5" hidden="1" x14ac:dyDescent="0.25">
      <c r="A39" s="19" t="s">
        <v>61</v>
      </c>
      <c r="B39" s="24" t="s">
        <v>62</v>
      </c>
      <c r="C39" s="20">
        <v>14000</v>
      </c>
      <c r="D39" s="22">
        <v>20315.958999999999</v>
      </c>
      <c r="E39" s="21">
        <f t="shared" si="1"/>
        <v>145.11399285714285</v>
      </c>
    </row>
    <row r="40" spans="1:5" ht="110.25" hidden="1" x14ac:dyDescent="0.25">
      <c r="A40" s="19" t="s">
        <v>398</v>
      </c>
      <c r="B40" s="24" t="s">
        <v>399</v>
      </c>
      <c r="C40" s="20"/>
      <c r="D40" s="22">
        <v>5087.8090000000002</v>
      </c>
      <c r="E40" s="21"/>
    </row>
    <row r="41" spans="1:5" ht="31.5" hidden="1" x14ac:dyDescent="0.25">
      <c r="A41" s="19" t="s">
        <v>63</v>
      </c>
      <c r="B41" s="19" t="s">
        <v>64</v>
      </c>
      <c r="C41" s="20">
        <f t="shared" ref="C41:D41" si="5">C42+C43+C44</f>
        <v>353412.2</v>
      </c>
      <c r="D41" s="20">
        <f t="shared" si="5"/>
        <v>236151.94900000002</v>
      </c>
      <c r="E41" s="21">
        <f t="shared" si="1"/>
        <v>66.820542414777989</v>
      </c>
    </row>
    <row r="42" spans="1:5" ht="31.5" hidden="1" x14ac:dyDescent="0.25">
      <c r="A42" s="19" t="s">
        <v>65</v>
      </c>
      <c r="B42" s="19" t="s">
        <v>66</v>
      </c>
      <c r="C42" s="20">
        <v>49319.6</v>
      </c>
      <c r="D42" s="22">
        <v>34154.529000000002</v>
      </c>
      <c r="E42" s="21">
        <f t="shared" si="1"/>
        <v>69.251431479574052</v>
      </c>
    </row>
    <row r="43" spans="1:5" hidden="1" x14ac:dyDescent="0.25">
      <c r="A43" s="19" t="s">
        <v>67</v>
      </c>
      <c r="B43" s="19" t="s">
        <v>68</v>
      </c>
      <c r="C43" s="20">
        <v>2749.6</v>
      </c>
      <c r="D43" s="22">
        <v>3101.7249999999999</v>
      </c>
      <c r="E43" s="21">
        <f t="shared" si="1"/>
        <v>112.80640820482979</v>
      </c>
    </row>
    <row r="44" spans="1:5" hidden="1" x14ac:dyDescent="0.25">
      <c r="A44" s="19" t="s">
        <v>69</v>
      </c>
      <c r="B44" s="19" t="s">
        <v>70</v>
      </c>
      <c r="C44" s="20">
        <v>301343</v>
      </c>
      <c r="D44" s="22">
        <v>198895.69500000001</v>
      </c>
      <c r="E44" s="21">
        <f t="shared" si="1"/>
        <v>66.003091161898581</v>
      </c>
    </row>
    <row r="45" spans="1:5" ht="31.5" hidden="1" x14ac:dyDescent="0.25">
      <c r="A45" s="19" t="s">
        <v>71</v>
      </c>
      <c r="B45" s="19" t="s">
        <v>72</v>
      </c>
      <c r="C45" s="20">
        <f t="shared" ref="C45:D45" si="6">C46+C47</f>
        <v>384058.9</v>
      </c>
      <c r="D45" s="20">
        <f t="shared" si="6"/>
        <v>349337.33900000004</v>
      </c>
      <c r="E45" s="21">
        <f t="shared" si="1"/>
        <v>90.959313532377465</v>
      </c>
    </row>
    <row r="46" spans="1:5" hidden="1" x14ac:dyDescent="0.25">
      <c r="A46" s="23" t="s">
        <v>73</v>
      </c>
      <c r="B46" s="23" t="s">
        <v>74</v>
      </c>
      <c r="C46" s="20">
        <v>357582</v>
      </c>
      <c r="D46" s="22">
        <v>308252.717</v>
      </c>
      <c r="E46" s="21">
        <f t="shared" si="1"/>
        <v>86.204763382944336</v>
      </c>
    </row>
    <row r="47" spans="1:5" hidden="1" x14ac:dyDescent="0.25">
      <c r="A47" s="19" t="s">
        <v>75</v>
      </c>
      <c r="B47" s="19" t="s">
        <v>76</v>
      </c>
      <c r="C47" s="20">
        <v>26476.9</v>
      </c>
      <c r="D47" s="22">
        <v>41084.622000000003</v>
      </c>
      <c r="E47" s="21">
        <f t="shared" si="1"/>
        <v>155.17157220067304</v>
      </c>
    </row>
    <row r="48" spans="1:5" ht="31.5" hidden="1" x14ac:dyDescent="0.25">
      <c r="A48" s="19" t="s">
        <v>77</v>
      </c>
      <c r="B48" s="19" t="s">
        <v>78</v>
      </c>
      <c r="C48" s="20">
        <f t="shared" ref="C48:D48" si="7">C49+C50</f>
        <v>38827.300000000003</v>
      </c>
      <c r="D48" s="20">
        <f t="shared" si="7"/>
        <v>48333.062999999995</v>
      </c>
      <c r="E48" s="21">
        <f t="shared" si="1"/>
        <v>124.48216332322875</v>
      </c>
    </row>
    <row r="49" spans="1:5" ht="94.5" hidden="1" x14ac:dyDescent="0.25">
      <c r="A49" s="24" t="s">
        <v>79</v>
      </c>
      <c r="B49" s="19" t="s">
        <v>80</v>
      </c>
      <c r="C49" s="20">
        <v>8541.7999999999993</v>
      </c>
      <c r="D49" s="22">
        <v>11992.540999999999</v>
      </c>
      <c r="E49" s="21">
        <f t="shared" si="1"/>
        <v>140.39828841696129</v>
      </c>
    </row>
    <row r="50" spans="1:5" ht="63" hidden="1" x14ac:dyDescent="0.25">
      <c r="A50" s="19" t="s">
        <v>81</v>
      </c>
      <c r="B50" s="19" t="s">
        <v>82</v>
      </c>
      <c r="C50" s="20">
        <v>30285.5</v>
      </c>
      <c r="D50" s="22">
        <v>36340.521999999997</v>
      </c>
      <c r="E50" s="21">
        <f t="shared" si="1"/>
        <v>119.99313863069784</v>
      </c>
    </row>
    <row r="51" spans="1:5" hidden="1" x14ac:dyDescent="0.25">
      <c r="A51" s="19" t="s">
        <v>83</v>
      </c>
      <c r="B51" s="19" t="s">
        <v>84</v>
      </c>
      <c r="C51" s="20">
        <f t="shared" ref="C51:D51" si="8">C52</f>
        <v>579.9</v>
      </c>
      <c r="D51" s="20">
        <f t="shared" si="8"/>
        <v>7174.1580000000004</v>
      </c>
      <c r="E51" s="21">
        <f t="shared" si="1"/>
        <v>1237.137092602173</v>
      </c>
    </row>
    <row r="52" spans="1:5" ht="47.25" hidden="1" x14ac:dyDescent="0.25">
      <c r="A52" s="19" t="s">
        <v>85</v>
      </c>
      <c r="B52" s="19" t="s">
        <v>86</v>
      </c>
      <c r="C52" s="20">
        <v>579.9</v>
      </c>
      <c r="D52" s="22">
        <v>7174.1580000000004</v>
      </c>
      <c r="E52" s="21">
        <f t="shared" si="1"/>
        <v>1237.137092602173</v>
      </c>
    </row>
    <row r="53" spans="1:5" hidden="1" x14ac:dyDescent="0.25">
      <c r="A53" s="19" t="s">
        <v>87</v>
      </c>
      <c r="B53" s="19" t="s">
        <v>88</v>
      </c>
      <c r="C53" s="20">
        <f>C54+C55+C56+C57+C58+C59+C60+C62+C63+C64+C66+C65+C61</f>
        <v>221523.4</v>
      </c>
      <c r="D53" s="20">
        <f>D54+D55+D56+D57+D58+D59+D60+D62+D63+D64+D66+D65+D61</f>
        <v>174823.41999999998</v>
      </c>
      <c r="E53" s="21">
        <f t="shared" si="1"/>
        <v>78.918714682060681</v>
      </c>
    </row>
    <row r="54" spans="1:5" ht="110.25" hidden="1" x14ac:dyDescent="0.25">
      <c r="A54" s="19" t="s">
        <v>89</v>
      </c>
      <c r="B54" s="19" t="s">
        <v>90</v>
      </c>
      <c r="C54" s="20">
        <v>700</v>
      </c>
      <c r="D54" s="22">
        <v>1373.7059999999999</v>
      </c>
      <c r="E54" s="21">
        <f t="shared" si="1"/>
        <v>196.24371428571428</v>
      </c>
    </row>
    <row r="55" spans="1:5" ht="31.5" hidden="1" x14ac:dyDescent="0.25">
      <c r="A55" s="19" t="s">
        <v>91</v>
      </c>
      <c r="B55" s="19" t="s">
        <v>92</v>
      </c>
      <c r="C55" s="20"/>
      <c r="D55" s="22">
        <v>0.65</v>
      </c>
      <c r="E55" s="21"/>
    </row>
    <row r="56" spans="1:5" ht="47.25" hidden="1" x14ac:dyDescent="0.25">
      <c r="A56" s="19" t="s">
        <v>93</v>
      </c>
      <c r="B56" s="19" t="s">
        <v>94</v>
      </c>
      <c r="C56" s="20">
        <v>10</v>
      </c>
      <c r="D56" s="22">
        <v>5</v>
      </c>
      <c r="E56" s="21">
        <f t="shared" si="1"/>
        <v>50</v>
      </c>
    </row>
    <row r="57" spans="1:5" ht="47.25" hidden="1" x14ac:dyDescent="0.25">
      <c r="A57" s="23" t="s">
        <v>95</v>
      </c>
      <c r="B57" s="19" t="s">
        <v>96</v>
      </c>
      <c r="C57" s="20">
        <v>80</v>
      </c>
      <c r="D57" s="22"/>
      <c r="E57" s="21"/>
    </row>
    <row r="58" spans="1:5" ht="31.5" hidden="1" x14ac:dyDescent="0.25">
      <c r="A58" s="23" t="s">
        <v>97</v>
      </c>
      <c r="B58" s="19" t="s">
        <v>98</v>
      </c>
      <c r="C58" s="20"/>
      <c r="D58" s="22">
        <v>1.0169999999999999</v>
      </c>
      <c r="E58" s="21"/>
    </row>
    <row r="59" spans="1:5" ht="31.5" hidden="1" x14ac:dyDescent="0.25">
      <c r="A59" s="23" t="s">
        <v>99</v>
      </c>
      <c r="B59" s="19" t="s">
        <v>100</v>
      </c>
      <c r="C59" s="20">
        <v>410</v>
      </c>
      <c r="D59" s="22">
        <v>513.6</v>
      </c>
      <c r="E59" s="21">
        <f t="shared" si="1"/>
        <v>125.26829268292683</v>
      </c>
    </row>
    <row r="60" spans="1:5" ht="31.5" hidden="1" x14ac:dyDescent="0.25">
      <c r="A60" s="23" t="s">
        <v>101</v>
      </c>
      <c r="B60" s="19" t="s">
        <v>102</v>
      </c>
      <c r="C60" s="20">
        <v>6635</v>
      </c>
      <c r="D60" s="22">
        <v>17842.011999999999</v>
      </c>
      <c r="E60" s="21">
        <f t="shared" si="1"/>
        <v>268.90749058025619</v>
      </c>
    </row>
    <row r="61" spans="1:5" ht="47.25" hidden="1" x14ac:dyDescent="0.25">
      <c r="A61" s="23" t="s">
        <v>103</v>
      </c>
      <c r="B61" s="19" t="s">
        <v>104</v>
      </c>
      <c r="C61" s="20">
        <f>100350+100000</f>
        <v>200350</v>
      </c>
      <c r="D61" s="22">
        <v>126393.30499999999</v>
      </c>
      <c r="E61" s="21">
        <f t="shared" si="1"/>
        <v>63.086251559770403</v>
      </c>
    </row>
    <row r="62" spans="1:5" ht="63" hidden="1" x14ac:dyDescent="0.25">
      <c r="A62" s="23" t="s">
        <v>105</v>
      </c>
      <c r="B62" s="19" t="s">
        <v>106</v>
      </c>
      <c r="C62" s="20">
        <v>400</v>
      </c>
      <c r="D62" s="22">
        <v>38.174999999999997</v>
      </c>
      <c r="E62" s="21">
        <f t="shared" si="1"/>
        <v>9.5437499999999993</v>
      </c>
    </row>
    <row r="63" spans="1:5" ht="63" hidden="1" x14ac:dyDescent="0.25">
      <c r="A63" s="23" t="s">
        <v>107</v>
      </c>
      <c r="B63" s="19" t="s">
        <v>108</v>
      </c>
      <c r="C63" s="20">
        <v>50</v>
      </c>
      <c r="D63" s="22">
        <v>229</v>
      </c>
      <c r="E63" s="21">
        <f t="shared" si="1"/>
        <v>458</v>
      </c>
    </row>
    <row r="64" spans="1:5" ht="78.75" hidden="1" x14ac:dyDescent="0.25">
      <c r="A64" s="23" t="s">
        <v>109</v>
      </c>
      <c r="B64" s="19" t="s">
        <v>110</v>
      </c>
      <c r="C64" s="20">
        <v>4500</v>
      </c>
      <c r="D64" s="22">
        <v>8880.1090000000004</v>
      </c>
      <c r="E64" s="21">
        <f t="shared" si="1"/>
        <v>197.33575555555555</v>
      </c>
    </row>
    <row r="65" spans="1:5" ht="94.5" hidden="1" x14ac:dyDescent="0.25">
      <c r="A65" s="23" t="s">
        <v>111</v>
      </c>
      <c r="B65" s="19" t="s">
        <v>112</v>
      </c>
      <c r="C65" s="20"/>
      <c r="D65" s="22">
        <v>8.1519999999999992</v>
      </c>
      <c r="E65" s="21"/>
    </row>
    <row r="66" spans="1:5" ht="31.5" hidden="1" x14ac:dyDescent="0.25">
      <c r="A66" s="23" t="s">
        <v>113</v>
      </c>
      <c r="B66" s="19" t="s">
        <v>114</v>
      </c>
      <c r="C66" s="20">
        <v>8388.4</v>
      </c>
      <c r="D66" s="22">
        <v>19538.694</v>
      </c>
      <c r="E66" s="21">
        <f t="shared" si="1"/>
        <v>232.92515855228652</v>
      </c>
    </row>
    <row r="67" spans="1:5" hidden="1" x14ac:dyDescent="0.25">
      <c r="A67" s="23" t="s">
        <v>115</v>
      </c>
      <c r="B67" s="19" t="s">
        <v>116</v>
      </c>
      <c r="C67" s="20">
        <f>C69+C68</f>
        <v>789</v>
      </c>
      <c r="D67" s="20">
        <f>D69+D68</f>
        <v>2135.36</v>
      </c>
      <c r="E67" s="21">
        <f t="shared" si="1"/>
        <v>270.64131812420788</v>
      </c>
    </row>
    <row r="68" spans="1:5" hidden="1" x14ac:dyDescent="0.25">
      <c r="A68" s="23" t="s">
        <v>117</v>
      </c>
      <c r="B68" s="19" t="s">
        <v>118</v>
      </c>
      <c r="C68" s="20"/>
      <c r="D68" s="20">
        <v>648.08299999999997</v>
      </c>
      <c r="E68" s="21"/>
    </row>
    <row r="69" spans="1:5" hidden="1" x14ac:dyDescent="0.25">
      <c r="A69" s="23" t="s">
        <v>119</v>
      </c>
      <c r="B69" s="19" t="s">
        <v>120</v>
      </c>
      <c r="C69" s="20">
        <v>789</v>
      </c>
      <c r="D69" s="22">
        <v>1487.277</v>
      </c>
      <c r="E69" s="21">
        <f t="shared" si="1"/>
        <v>188.50152091254753</v>
      </c>
    </row>
    <row r="70" spans="1:5" x14ac:dyDescent="0.25">
      <c r="A70" s="16" t="s">
        <v>121</v>
      </c>
      <c r="B70" s="16" t="s">
        <v>122</v>
      </c>
      <c r="C70" s="42">
        <f>C71+C202+C208+C212+C220+C266</f>
        <v>14599705.169999998</v>
      </c>
      <c r="D70" s="42">
        <f>D71+D202+D208+D212+D220+D266</f>
        <v>12096419.784</v>
      </c>
      <c r="E70" s="18">
        <f t="shared" si="1"/>
        <v>82.853863438668341</v>
      </c>
    </row>
    <row r="71" spans="1:5" ht="47.25" x14ac:dyDescent="0.25">
      <c r="A71" s="19" t="s">
        <v>123</v>
      </c>
      <c r="B71" s="19" t="s">
        <v>124</v>
      </c>
      <c r="C71" s="43">
        <f>C72+C79+C138+C182</f>
        <v>14166868.91</v>
      </c>
      <c r="D71" s="43">
        <f>D72+D79+D138+D182</f>
        <v>12050746.856000001</v>
      </c>
      <c r="E71" s="21">
        <f t="shared" si="1"/>
        <v>85.06288109642712</v>
      </c>
    </row>
    <row r="72" spans="1:5" s="27" customFormat="1" ht="31.5" x14ac:dyDescent="0.25">
      <c r="A72" s="16" t="s">
        <v>125</v>
      </c>
      <c r="B72" s="16" t="s">
        <v>126</v>
      </c>
      <c r="C72" s="17">
        <f t="shared" ref="C72:D72" si="9">C73+C77+C75</f>
        <v>8269927.5</v>
      </c>
      <c r="D72" s="17">
        <f t="shared" si="9"/>
        <v>6423712</v>
      </c>
      <c r="E72" s="26">
        <f t="shared" si="1"/>
        <v>77.675553987625648</v>
      </c>
    </row>
    <row r="73" spans="1:5" ht="31.5" x14ac:dyDescent="0.25">
      <c r="A73" s="19" t="s">
        <v>127</v>
      </c>
      <c r="B73" s="19" t="s">
        <v>128</v>
      </c>
      <c r="C73" s="20">
        <f t="shared" ref="C73:D73" si="10">C74</f>
        <v>7384352.2999999998</v>
      </c>
      <c r="D73" s="20">
        <f t="shared" si="10"/>
        <v>5706091</v>
      </c>
      <c r="E73" s="21">
        <f t="shared" si="1"/>
        <v>77.272735213351069</v>
      </c>
    </row>
    <row r="74" spans="1:5" ht="47.25" x14ac:dyDescent="0.25">
      <c r="A74" s="19" t="s">
        <v>129</v>
      </c>
      <c r="B74" s="19" t="s">
        <v>130</v>
      </c>
      <c r="C74" s="20">
        <v>7384352.2999999998</v>
      </c>
      <c r="D74" s="22">
        <v>5706091</v>
      </c>
      <c r="E74" s="21">
        <f t="shared" si="1"/>
        <v>77.272735213351069</v>
      </c>
    </row>
    <row r="75" spans="1:5" ht="31.5" x14ac:dyDescent="0.25">
      <c r="A75" s="19" t="s">
        <v>131</v>
      </c>
      <c r="B75" s="19" t="s">
        <v>132</v>
      </c>
      <c r="C75" s="20">
        <f t="shared" ref="C75:D75" si="11">C76</f>
        <v>795430.2</v>
      </c>
      <c r="D75" s="20">
        <f t="shared" si="11"/>
        <v>645505</v>
      </c>
      <c r="E75" s="21">
        <f t="shared" si="1"/>
        <v>81.15168370524529</v>
      </c>
    </row>
    <row r="76" spans="1:5" ht="47.25" x14ac:dyDescent="0.25">
      <c r="A76" s="19" t="s">
        <v>133</v>
      </c>
      <c r="B76" s="19" t="s">
        <v>134</v>
      </c>
      <c r="C76" s="20">
        <v>795430.2</v>
      </c>
      <c r="D76" s="22">
        <v>645505</v>
      </c>
      <c r="E76" s="21">
        <f t="shared" si="1"/>
        <v>81.15168370524529</v>
      </c>
    </row>
    <row r="77" spans="1:5" ht="47.25" x14ac:dyDescent="0.25">
      <c r="A77" s="19" t="s">
        <v>135</v>
      </c>
      <c r="B77" s="19" t="s">
        <v>136</v>
      </c>
      <c r="C77" s="20">
        <f t="shared" ref="C77:D77" si="12">C78</f>
        <v>90145</v>
      </c>
      <c r="D77" s="20">
        <f t="shared" si="12"/>
        <v>72116</v>
      </c>
      <c r="E77" s="21">
        <f t="shared" si="1"/>
        <v>80</v>
      </c>
    </row>
    <row r="78" spans="1:5" ht="63" x14ac:dyDescent="0.25">
      <c r="A78" s="19" t="s">
        <v>137</v>
      </c>
      <c r="B78" s="19" t="s">
        <v>138</v>
      </c>
      <c r="C78" s="20">
        <v>90145</v>
      </c>
      <c r="D78" s="22">
        <v>72116</v>
      </c>
      <c r="E78" s="21">
        <f t="shared" si="1"/>
        <v>80</v>
      </c>
    </row>
    <row r="79" spans="1:5" ht="47.25" x14ac:dyDescent="0.25">
      <c r="A79" s="28" t="s">
        <v>139</v>
      </c>
      <c r="B79" s="28" t="s">
        <v>140</v>
      </c>
      <c r="C79" s="44">
        <f>C80+C81+C82+C84+C86+C87+C88+C93+C94+C95+C100+C101+C103+C105+C106+C107+ C104+C108+C109+C110+C112+C114+C116+C117+C118+C119+C120+C121+C122+C123+C124+C125+C126+C127+C128+C129+C130+C131+C132+C133+C134+C136</f>
        <v>3033017.1100000003</v>
      </c>
      <c r="D79" s="44">
        <f>D80+D81+D82+D84+D86+D87+D88+D93+D94+D95+D100+D101+D103+D105+D106+D107+ D104+D108+D109+D110+D112+D114+D116+D117+D118+D119+D120+D121+D122+D123+D124+D125+D126+D127+D128+D129+D130+D131+D132+D133+D134+D136</f>
        <v>3171240.4340000004</v>
      </c>
      <c r="E79" s="18">
        <f t="shared" si="1"/>
        <v>104.55728797388815</v>
      </c>
    </row>
    <row r="80" spans="1:5" ht="31.5" x14ac:dyDescent="0.25">
      <c r="A80" s="23" t="s">
        <v>141</v>
      </c>
      <c r="B80" s="23" t="s">
        <v>142</v>
      </c>
      <c r="C80" s="20">
        <v>10681.1</v>
      </c>
      <c r="D80" s="22">
        <v>10681.1</v>
      </c>
      <c r="E80" s="21">
        <f t="shared" ref="E80:E92" si="13">D80/C80*100</f>
        <v>100</v>
      </c>
    </row>
    <row r="81" spans="1:5" ht="31.5" x14ac:dyDescent="0.25">
      <c r="A81" s="23" t="s">
        <v>143</v>
      </c>
      <c r="B81" s="23" t="s">
        <v>142</v>
      </c>
      <c r="C81" s="20">
        <v>67900</v>
      </c>
      <c r="D81" s="22">
        <v>67900</v>
      </c>
      <c r="E81" s="21">
        <f t="shared" si="13"/>
        <v>100</v>
      </c>
    </row>
    <row r="82" spans="1:5" ht="49.5" customHeight="1" x14ac:dyDescent="0.25">
      <c r="A82" s="23" t="s">
        <v>464</v>
      </c>
      <c r="B82" s="23" t="s">
        <v>466</v>
      </c>
      <c r="C82" s="20"/>
      <c r="D82" s="20">
        <f>D83</f>
        <v>142022.516</v>
      </c>
      <c r="E82" s="21"/>
    </row>
    <row r="83" spans="1:5" ht="63" x14ac:dyDescent="0.25">
      <c r="A83" s="23" t="s">
        <v>465</v>
      </c>
      <c r="B83" s="23" t="s">
        <v>467</v>
      </c>
      <c r="C83" s="20"/>
      <c r="D83" s="22">
        <v>142022.516</v>
      </c>
      <c r="E83" s="21"/>
    </row>
    <row r="84" spans="1:5" ht="47.25" x14ac:dyDescent="0.25">
      <c r="A84" s="23" t="s">
        <v>468</v>
      </c>
      <c r="B84" s="23" t="s">
        <v>470</v>
      </c>
      <c r="C84" s="20"/>
      <c r="D84" s="22">
        <f>D85</f>
        <v>9320</v>
      </c>
      <c r="E84" s="21"/>
    </row>
    <row r="85" spans="1:5" ht="63" x14ac:dyDescent="0.25">
      <c r="A85" s="23" t="s">
        <v>469</v>
      </c>
      <c r="B85" s="23" t="s">
        <v>471</v>
      </c>
      <c r="C85" s="20"/>
      <c r="D85" s="22">
        <v>9320</v>
      </c>
      <c r="E85" s="21"/>
    </row>
    <row r="86" spans="1:5" ht="47.25" x14ac:dyDescent="0.25">
      <c r="A86" s="19" t="s">
        <v>144</v>
      </c>
      <c r="B86" s="19" t="s">
        <v>145</v>
      </c>
      <c r="C86" s="20">
        <v>6734</v>
      </c>
      <c r="D86" s="22">
        <v>6734</v>
      </c>
      <c r="E86" s="21">
        <f t="shared" si="13"/>
        <v>100</v>
      </c>
    </row>
    <row r="87" spans="1:5" ht="47.25" x14ac:dyDescent="0.25">
      <c r="A87" s="19" t="s">
        <v>146</v>
      </c>
      <c r="B87" s="19" t="s">
        <v>145</v>
      </c>
      <c r="C87" s="20">
        <v>82867</v>
      </c>
      <c r="D87" s="22">
        <v>60466.75</v>
      </c>
      <c r="E87" s="21">
        <f t="shared" si="13"/>
        <v>72.968431341788659</v>
      </c>
    </row>
    <row r="88" spans="1:5" ht="31.5" x14ac:dyDescent="0.25">
      <c r="A88" s="19" t="s">
        <v>148</v>
      </c>
      <c r="B88" s="19" t="s">
        <v>149</v>
      </c>
      <c r="C88" s="20">
        <f>C89+C92+C90+C91</f>
        <v>210964.1</v>
      </c>
      <c r="D88" s="20">
        <f>D89+D92+D90+D91</f>
        <v>15762.49</v>
      </c>
      <c r="E88" s="21">
        <f t="shared" si="13"/>
        <v>7.4716456496626673</v>
      </c>
    </row>
    <row r="89" spans="1:5" ht="47.25" x14ac:dyDescent="0.25">
      <c r="A89" s="19" t="s">
        <v>400</v>
      </c>
      <c r="B89" s="19" t="s">
        <v>151</v>
      </c>
      <c r="C89" s="20">
        <v>2464.1</v>
      </c>
      <c r="D89" s="20">
        <v>2464.1</v>
      </c>
      <c r="E89" s="21">
        <f t="shared" si="13"/>
        <v>100</v>
      </c>
    </row>
    <row r="90" spans="1:5" ht="47.25" x14ac:dyDescent="0.25">
      <c r="A90" s="19" t="s">
        <v>150</v>
      </c>
      <c r="B90" s="19" t="s">
        <v>151</v>
      </c>
      <c r="C90" s="20">
        <v>24000</v>
      </c>
      <c r="D90" s="22"/>
      <c r="E90" s="21"/>
    </row>
    <row r="91" spans="1:5" ht="47.25" x14ac:dyDescent="0.25">
      <c r="A91" s="19" t="s">
        <v>152</v>
      </c>
      <c r="B91" s="19" t="s">
        <v>151</v>
      </c>
      <c r="C91" s="20">
        <v>152000</v>
      </c>
      <c r="D91" s="22"/>
      <c r="E91" s="21"/>
    </row>
    <row r="92" spans="1:5" ht="47.25" x14ac:dyDescent="0.25">
      <c r="A92" s="19" t="s">
        <v>153</v>
      </c>
      <c r="B92" s="19" t="s">
        <v>151</v>
      </c>
      <c r="C92" s="20">
        <v>32500</v>
      </c>
      <c r="D92" s="22">
        <v>13298.39</v>
      </c>
      <c r="E92" s="21">
        <f t="shared" si="13"/>
        <v>40.918123076923074</v>
      </c>
    </row>
    <row r="93" spans="1:5" ht="63" x14ac:dyDescent="0.25">
      <c r="A93" s="23" t="s">
        <v>154</v>
      </c>
      <c r="B93" s="23" t="s">
        <v>155</v>
      </c>
      <c r="C93" s="20">
        <v>88368.4</v>
      </c>
      <c r="D93" s="22">
        <v>88368.4</v>
      </c>
      <c r="E93" s="21">
        <f t="shared" ref="E93:E98" si="14">D93/C93*100</f>
        <v>100</v>
      </c>
    </row>
    <row r="94" spans="1:5" ht="31.5" x14ac:dyDescent="0.25">
      <c r="A94" s="23" t="s">
        <v>156</v>
      </c>
      <c r="B94" s="23" t="s">
        <v>157</v>
      </c>
      <c r="C94" s="20">
        <v>1600</v>
      </c>
      <c r="D94" s="22">
        <v>1600</v>
      </c>
      <c r="E94" s="21">
        <f t="shared" si="14"/>
        <v>100</v>
      </c>
    </row>
    <row r="95" spans="1:5" ht="78.75" x14ac:dyDescent="0.25">
      <c r="A95" s="23" t="s">
        <v>401</v>
      </c>
      <c r="B95" s="23" t="s">
        <v>402</v>
      </c>
      <c r="C95" s="20">
        <f>C96+C97+C98</f>
        <v>142464.70000000001</v>
      </c>
      <c r="D95" s="20">
        <f>D96+D97+D98</f>
        <v>82237.67</v>
      </c>
      <c r="E95" s="21">
        <f t="shared" si="14"/>
        <v>57.724945196950536</v>
      </c>
    </row>
    <row r="96" spans="1:5" ht="94.5" x14ac:dyDescent="0.25">
      <c r="A96" s="23" t="s">
        <v>404</v>
      </c>
      <c r="B96" s="23" t="s">
        <v>403</v>
      </c>
      <c r="C96" s="20">
        <v>50687.7</v>
      </c>
      <c r="D96" s="22">
        <v>50687.67</v>
      </c>
      <c r="E96" s="21">
        <f t="shared" si="14"/>
        <v>99.99994081404364</v>
      </c>
    </row>
    <row r="97" spans="1:5" ht="94.5" x14ac:dyDescent="0.25">
      <c r="A97" s="23" t="s">
        <v>405</v>
      </c>
      <c r="B97" s="23" t="s">
        <v>403</v>
      </c>
      <c r="C97" s="20">
        <v>71677</v>
      </c>
      <c r="D97" s="22">
        <v>21500</v>
      </c>
      <c r="E97" s="21">
        <f t="shared" si="14"/>
        <v>29.995675042203217</v>
      </c>
    </row>
    <row r="98" spans="1:5" ht="94.5" x14ac:dyDescent="0.25">
      <c r="A98" s="23" t="s">
        <v>406</v>
      </c>
      <c r="B98" s="23" t="s">
        <v>403</v>
      </c>
      <c r="C98" s="20">
        <v>20100</v>
      </c>
      <c r="D98" s="22">
        <v>10050</v>
      </c>
      <c r="E98" s="21">
        <f t="shared" si="14"/>
        <v>50</v>
      </c>
    </row>
    <row r="99" spans="1:5" ht="63" x14ac:dyDescent="0.25">
      <c r="A99" s="19" t="s">
        <v>158</v>
      </c>
      <c r="B99" s="19" t="s">
        <v>159</v>
      </c>
      <c r="C99" s="20">
        <f>C100</f>
        <v>48225</v>
      </c>
      <c r="D99" s="20">
        <f>D100</f>
        <v>48225</v>
      </c>
      <c r="E99" s="21">
        <f t="shared" ref="E99:E100" si="15">D99/C99*100</f>
        <v>100</v>
      </c>
    </row>
    <row r="100" spans="1:5" ht="63" x14ac:dyDescent="0.25">
      <c r="A100" s="19" t="s">
        <v>160</v>
      </c>
      <c r="B100" s="19" t="s">
        <v>161</v>
      </c>
      <c r="C100" s="20">
        <v>48225</v>
      </c>
      <c r="D100" s="22">
        <v>48225</v>
      </c>
      <c r="E100" s="21">
        <f t="shared" si="15"/>
        <v>100</v>
      </c>
    </row>
    <row r="101" spans="1:5" ht="78.75" x14ac:dyDescent="0.25">
      <c r="A101" s="19" t="s">
        <v>407</v>
      </c>
      <c r="B101" s="19" t="s">
        <v>408</v>
      </c>
      <c r="C101" s="20">
        <v>251457.1</v>
      </c>
      <c r="D101" s="22"/>
      <c r="E101" s="21"/>
    </row>
    <row r="102" spans="1:5" ht="157.5" x14ac:dyDescent="0.25">
      <c r="A102" s="19" t="s">
        <v>162</v>
      </c>
      <c r="B102" s="19" t="s">
        <v>163</v>
      </c>
      <c r="C102" s="20">
        <f>C103</f>
        <v>14400.2</v>
      </c>
      <c r="D102" s="20"/>
      <c r="E102" s="21"/>
    </row>
    <row r="103" spans="1:5" ht="157.5" x14ac:dyDescent="0.25">
      <c r="A103" s="19" t="s">
        <v>164</v>
      </c>
      <c r="B103" s="31" t="s">
        <v>165</v>
      </c>
      <c r="C103" s="20">
        <v>14400.2</v>
      </c>
      <c r="D103" s="22"/>
      <c r="E103" s="21"/>
    </row>
    <row r="104" spans="1:5" ht="78.75" x14ac:dyDescent="0.25">
      <c r="A104" s="30" t="s">
        <v>166</v>
      </c>
      <c r="B104" s="30" t="s">
        <v>167</v>
      </c>
      <c r="C104" s="20">
        <v>9181.9</v>
      </c>
      <c r="D104" s="22">
        <v>9181.9</v>
      </c>
      <c r="E104" s="21">
        <f t="shared" ref="E104:E192" si="16">D104/C104*100</f>
        <v>100</v>
      </c>
    </row>
    <row r="105" spans="1:5" ht="78.75" x14ac:dyDescent="0.25">
      <c r="A105" s="30" t="s">
        <v>409</v>
      </c>
      <c r="B105" s="30" t="s">
        <v>410</v>
      </c>
      <c r="C105" s="43">
        <v>1192.31</v>
      </c>
      <c r="D105" s="22"/>
      <c r="E105" s="21"/>
    </row>
    <row r="106" spans="1:5" ht="110.25" x14ac:dyDescent="0.25">
      <c r="A106" s="30" t="s">
        <v>473</v>
      </c>
      <c r="B106" s="30" t="s">
        <v>472</v>
      </c>
      <c r="C106" s="43"/>
      <c r="D106" s="22">
        <v>4752.0680000000002</v>
      </c>
      <c r="E106" s="21"/>
    </row>
    <row r="107" spans="1:5" ht="94.5" x14ac:dyDescent="0.25">
      <c r="A107" s="30" t="s">
        <v>411</v>
      </c>
      <c r="B107" s="30" t="s">
        <v>460</v>
      </c>
      <c r="C107" s="20">
        <v>6898.5</v>
      </c>
      <c r="D107" s="22">
        <v>6898.5</v>
      </c>
      <c r="E107" s="21">
        <f t="shared" si="16"/>
        <v>100</v>
      </c>
    </row>
    <row r="108" spans="1:5" ht="63" x14ac:dyDescent="0.25">
      <c r="A108" s="30" t="s">
        <v>414</v>
      </c>
      <c r="B108" s="30" t="s">
        <v>412</v>
      </c>
      <c r="C108" s="20">
        <v>5417.9</v>
      </c>
      <c r="D108" s="22">
        <v>5417.9</v>
      </c>
      <c r="E108" s="21">
        <f t="shared" si="16"/>
        <v>100</v>
      </c>
    </row>
    <row r="109" spans="1:5" ht="47.25" x14ac:dyDescent="0.25">
      <c r="A109" s="30" t="s">
        <v>415</v>
      </c>
      <c r="B109" s="30" t="s">
        <v>413</v>
      </c>
      <c r="C109" s="20">
        <v>5549.1</v>
      </c>
      <c r="D109" s="22">
        <v>5549.1</v>
      </c>
      <c r="E109" s="21">
        <f t="shared" si="16"/>
        <v>100</v>
      </c>
    </row>
    <row r="110" spans="1:5" ht="63" x14ac:dyDescent="0.25">
      <c r="A110" s="30" t="s">
        <v>418</v>
      </c>
      <c r="B110" s="30" t="s">
        <v>416</v>
      </c>
      <c r="C110" s="20">
        <f>C111</f>
        <v>28200</v>
      </c>
      <c r="D110" s="20">
        <f>D111</f>
        <v>28200</v>
      </c>
      <c r="E110" s="21">
        <f t="shared" si="16"/>
        <v>100</v>
      </c>
    </row>
    <row r="111" spans="1:5" ht="78.75" x14ac:dyDescent="0.25">
      <c r="A111" s="30" t="s">
        <v>419</v>
      </c>
      <c r="B111" s="30" t="s">
        <v>417</v>
      </c>
      <c r="C111" s="20">
        <v>28200</v>
      </c>
      <c r="D111" s="22">
        <v>28200</v>
      </c>
      <c r="E111" s="21">
        <f t="shared" si="16"/>
        <v>100</v>
      </c>
    </row>
    <row r="112" spans="1:5" ht="31.5" x14ac:dyDescent="0.25">
      <c r="A112" s="19" t="s">
        <v>168</v>
      </c>
      <c r="B112" s="19" t="s">
        <v>169</v>
      </c>
      <c r="C112" s="20">
        <f t="shared" ref="C112:D112" si="17">C113</f>
        <v>437809</v>
      </c>
      <c r="D112" s="20">
        <f t="shared" si="17"/>
        <v>436885</v>
      </c>
      <c r="E112" s="21">
        <f t="shared" si="16"/>
        <v>99.788949062262304</v>
      </c>
    </row>
    <row r="113" spans="1:5" ht="47.25" x14ac:dyDescent="0.25">
      <c r="A113" s="19" t="s">
        <v>170</v>
      </c>
      <c r="B113" s="19" t="s">
        <v>171</v>
      </c>
      <c r="C113" s="20">
        <v>437809</v>
      </c>
      <c r="D113" s="22">
        <v>436885</v>
      </c>
      <c r="E113" s="21">
        <f t="shared" si="16"/>
        <v>99.788949062262304</v>
      </c>
    </row>
    <row r="114" spans="1:5" ht="47.25" x14ac:dyDescent="0.25">
      <c r="A114" s="19" t="s">
        <v>474</v>
      </c>
      <c r="B114" s="19" t="s">
        <v>476</v>
      </c>
      <c r="C114" s="20"/>
      <c r="D114" s="22">
        <f>D115</f>
        <v>55479.5</v>
      </c>
      <c r="E114" s="21"/>
    </row>
    <row r="115" spans="1:5" ht="63" x14ac:dyDescent="0.25">
      <c r="A115" s="19" t="s">
        <v>475</v>
      </c>
      <c r="B115" s="19" t="s">
        <v>477</v>
      </c>
      <c r="C115" s="20"/>
      <c r="D115" s="22">
        <v>55479.5</v>
      </c>
      <c r="E115" s="21"/>
    </row>
    <row r="116" spans="1:5" ht="63" x14ac:dyDescent="0.25">
      <c r="A116" s="19" t="s">
        <v>172</v>
      </c>
      <c r="B116" s="30" t="s">
        <v>173</v>
      </c>
      <c r="C116" s="20">
        <v>10757.3</v>
      </c>
      <c r="D116" s="22"/>
      <c r="E116" s="21"/>
    </row>
    <row r="117" spans="1:5" ht="78.75" x14ac:dyDescent="0.25">
      <c r="A117" s="30" t="s">
        <v>176</v>
      </c>
      <c r="B117" s="30" t="s">
        <v>177</v>
      </c>
      <c r="C117" s="20">
        <v>67853.8</v>
      </c>
      <c r="D117" s="22">
        <v>37977</v>
      </c>
      <c r="E117" s="21">
        <f t="shared" si="16"/>
        <v>55.968862466066746</v>
      </c>
    </row>
    <row r="118" spans="1:5" ht="94.5" x14ac:dyDescent="0.25">
      <c r="A118" s="30" t="s">
        <v>420</v>
      </c>
      <c r="B118" s="30" t="s">
        <v>421</v>
      </c>
      <c r="C118" s="20">
        <v>47361</v>
      </c>
      <c r="D118" s="22">
        <v>47361</v>
      </c>
      <c r="E118" s="21">
        <f t="shared" si="16"/>
        <v>100</v>
      </c>
    </row>
    <row r="119" spans="1:5" ht="47.25" x14ac:dyDescent="0.25">
      <c r="A119" s="30" t="s">
        <v>422</v>
      </c>
      <c r="B119" s="30" t="s">
        <v>423</v>
      </c>
      <c r="C119" s="20">
        <v>4049.6</v>
      </c>
      <c r="D119" s="22">
        <v>4049.6</v>
      </c>
      <c r="E119" s="21">
        <f t="shared" si="16"/>
        <v>100</v>
      </c>
    </row>
    <row r="120" spans="1:5" ht="63" x14ac:dyDescent="0.25">
      <c r="A120" s="30" t="s">
        <v>424</v>
      </c>
      <c r="B120" s="30" t="s">
        <v>425</v>
      </c>
      <c r="C120" s="20">
        <v>55.7</v>
      </c>
      <c r="D120" s="22"/>
      <c r="E120" s="21"/>
    </row>
    <row r="121" spans="1:5" ht="78.75" x14ac:dyDescent="0.25">
      <c r="A121" s="30" t="s">
        <v>178</v>
      </c>
      <c r="B121" s="30" t="s">
        <v>179</v>
      </c>
      <c r="C121" s="20">
        <v>24835.3</v>
      </c>
      <c r="D121" s="22">
        <v>51159.8</v>
      </c>
      <c r="E121" s="21">
        <f t="shared" si="16"/>
        <v>205.99630364843594</v>
      </c>
    </row>
    <row r="122" spans="1:5" ht="94.5" x14ac:dyDescent="0.25">
      <c r="A122" s="30" t="s">
        <v>180</v>
      </c>
      <c r="B122" s="30" t="s">
        <v>181</v>
      </c>
      <c r="C122" s="20">
        <v>29035.1</v>
      </c>
      <c r="D122" s="22">
        <v>29035.1</v>
      </c>
      <c r="E122" s="21">
        <f t="shared" si="16"/>
        <v>100</v>
      </c>
    </row>
    <row r="123" spans="1:5" ht="94.5" x14ac:dyDescent="0.25">
      <c r="A123" s="30" t="s">
        <v>482</v>
      </c>
      <c r="B123" s="30" t="s">
        <v>483</v>
      </c>
      <c r="C123" s="20"/>
      <c r="D123" s="22">
        <v>1734.8</v>
      </c>
      <c r="E123" s="21"/>
    </row>
    <row r="124" spans="1:5" ht="63" x14ac:dyDescent="0.25">
      <c r="A124" s="30" t="s">
        <v>428</v>
      </c>
      <c r="B124" s="30" t="s">
        <v>426</v>
      </c>
      <c r="C124" s="20">
        <v>154526.9</v>
      </c>
      <c r="D124" s="22">
        <v>256194.5</v>
      </c>
      <c r="E124" s="21">
        <f t="shared" si="16"/>
        <v>165.79281665522313</v>
      </c>
    </row>
    <row r="125" spans="1:5" ht="47.25" x14ac:dyDescent="0.25">
      <c r="A125" s="30" t="s">
        <v>429</v>
      </c>
      <c r="B125" s="30" t="s">
        <v>147</v>
      </c>
      <c r="C125" s="20">
        <v>171252.7</v>
      </c>
      <c r="D125" s="22">
        <v>158252.70000000001</v>
      </c>
      <c r="E125" s="21">
        <f t="shared" si="16"/>
        <v>92.408878808918047</v>
      </c>
    </row>
    <row r="126" spans="1:5" ht="47.25" x14ac:dyDescent="0.25">
      <c r="A126" s="30" t="s">
        <v>430</v>
      </c>
      <c r="B126" s="30" t="s">
        <v>427</v>
      </c>
      <c r="C126" s="20">
        <v>501402.4</v>
      </c>
      <c r="D126" s="22">
        <v>502123.3</v>
      </c>
      <c r="E126" s="21">
        <f t="shared" si="16"/>
        <v>100.14377673501362</v>
      </c>
    </row>
    <row r="127" spans="1:5" ht="78.75" x14ac:dyDescent="0.25">
      <c r="A127" s="30" t="s">
        <v>182</v>
      </c>
      <c r="B127" s="30" t="s">
        <v>183</v>
      </c>
      <c r="C127" s="20">
        <v>69317.399999999994</v>
      </c>
      <c r="D127" s="22">
        <v>82472.7</v>
      </c>
      <c r="E127" s="21">
        <f t="shared" si="16"/>
        <v>118.9783517558362</v>
      </c>
    </row>
    <row r="128" spans="1:5" ht="94.5" x14ac:dyDescent="0.25">
      <c r="A128" s="30" t="s">
        <v>184</v>
      </c>
      <c r="B128" s="30" t="s">
        <v>185</v>
      </c>
      <c r="C128" s="20">
        <v>363764.5</v>
      </c>
      <c r="D128" s="22">
        <v>270000</v>
      </c>
      <c r="E128" s="21">
        <f t="shared" si="16"/>
        <v>74.223845372486878</v>
      </c>
    </row>
    <row r="129" spans="1:5" ht="47.25" x14ac:dyDescent="0.25">
      <c r="A129" s="30" t="s">
        <v>431</v>
      </c>
      <c r="B129" s="30" t="s">
        <v>432</v>
      </c>
      <c r="C129" s="20">
        <v>4420.8999999999996</v>
      </c>
      <c r="D129" s="22">
        <v>4420.8999999999996</v>
      </c>
      <c r="E129" s="21">
        <f t="shared" si="16"/>
        <v>100</v>
      </c>
    </row>
    <row r="130" spans="1:5" ht="31.5" x14ac:dyDescent="0.25">
      <c r="A130" s="30" t="s">
        <v>433</v>
      </c>
      <c r="B130" s="30" t="s">
        <v>174</v>
      </c>
      <c r="C130" s="20">
        <v>9765</v>
      </c>
      <c r="D130" s="22">
        <v>9765</v>
      </c>
      <c r="E130" s="21">
        <f t="shared" si="16"/>
        <v>100</v>
      </c>
    </row>
    <row r="131" spans="1:5" ht="47.25" x14ac:dyDescent="0.25">
      <c r="A131" s="30" t="s">
        <v>434</v>
      </c>
      <c r="B131" s="30" t="s">
        <v>175</v>
      </c>
      <c r="C131" s="20">
        <v>35161</v>
      </c>
      <c r="D131" s="22">
        <v>35161</v>
      </c>
      <c r="E131" s="21">
        <f t="shared" si="16"/>
        <v>100</v>
      </c>
    </row>
    <row r="132" spans="1:5" ht="66" customHeight="1" x14ac:dyDescent="0.25">
      <c r="A132" s="30" t="s">
        <v>186</v>
      </c>
      <c r="B132" s="30" t="s">
        <v>187</v>
      </c>
      <c r="C132" s="20">
        <v>15000.6</v>
      </c>
      <c r="D132" s="22">
        <v>14000</v>
      </c>
      <c r="E132" s="21">
        <f t="shared" si="16"/>
        <v>93.329600149327362</v>
      </c>
    </row>
    <row r="133" spans="1:5" ht="110.25" x14ac:dyDescent="0.25">
      <c r="A133" s="30" t="s">
        <v>435</v>
      </c>
      <c r="B133" s="30" t="s">
        <v>436</v>
      </c>
      <c r="C133" s="20">
        <v>321.7</v>
      </c>
      <c r="D133" s="22">
        <v>321.64</v>
      </c>
      <c r="E133" s="21">
        <f t="shared" si="16"/>
        <v>99.981349082996587</v>
      </c>
    </row>
    <row r="134" spans="1:5" ht="31.5" x14ac:dyDescent="0.25">
      <c r="A134" s="30" t="s">
        <v>478</v>
      </c>
      <c r="B134" s="30" t="s">
        <v>480</v>
      </c>
      <c r="C134" s="20"/>
      <c r="D134" s="22">
        <f>D135</f>
        <v>581529.5</v>
      </c>
      <c r="E134" s="21"/>
    </row>
    <row r="135" spans="1:5" ht="47.25" x14ac:dyDescent="0.25">
      <c r="A135" s="30" t="s">
        <v>479</v>
      </c>
      <c r="B135" s="30" t="s">
        <v>481</v>
      </c>
      <c r="C135" s="20"/>
      <c r="D135" s="22">
        <v>581529.5</v>
      </c>
      <c r="E135" s="21"/>
    </row>
    <row r="136" spans="1:5" x14ac:dyDescent="0.25">
      <c r="A136" s="30" t="s">
        <v>437</v>
      </c>
      <c r="B136" s="30" t="s">
        <v>439</v>
      </c>
      <c r="C136" s="20">
        <f>C137</f>
        <v>104225.9</v>
      </c>
      <c r="D136" s="20"/>
      <c r="E136" s="21"/>
    </row>
    <row r="137" spans="1:5" ht="31.5" x14ac:dyDescent="0.25">
      <c r="A137" s="30" t="s">
        <v>438</v>
      </c>
      <c r="B137" s="30" t="s">
        <v>440</v>
      </c>
      <c r="C137" s="20">
        <v>104225.9</v>
      </c>
      <c r="D137" s="22"/>
      <c r="E137" s="21"/>
    </row>
    <row r="138" spans="1:5" ht="31.5" x14ac:dyDescent="0.25">
      <c r="A138" s="16" t="s">
        <v>188</v>
      </c>
      <c r="B138" s="16" t="s">
        <v>189</v>
      </c>
      <c r="C138" s="17">
        <f>C140+C142+C144+C146+C148+C149+C152+C153+C155+C157+C159+C161+C163+C167+C168+C169+C171+C172+C174+C176+C180+C181+C164+C177</f>
        <v>2667779.0000000005</v>
      </c>
      <c r="D138" s="17">
        <f>D140+D142+D144+D146+D148+D149+D152+D153+D155+D157+D159+D161+D163+D167+D168+D169+D171+D172+D174+D176+D180+D181+D164+D177</f>
        <v>2306986.31</v>
      </c>
      <c r="E138" s="18">
        <f t="shared" si="16"/>
        <v>86.475915358805949</v>
      </c>
    </row>
    <row r="139" spans="1:5" ht="35.25" customHeight="1" x14ac:dyDescent="0.25">
      <c r="A139" s="19" t="s">
        <v>190</v>
      </c>
      <c r="B139" s="19" t="s">
        <v>191</v>
      </c>
      <c r="C139" s="20">
        <f t="shared" ref="C139:D139" si="18">C140</f>
        <v>984565.1</v>
      </c>
      <c r="D139" s="20">
        <f t="shared" si="18"/>
        <v>800709.2</v>
      </c>
      <c r="E139" s="21">
        <f t="shared" si="16"/>
        <v>81.326181478502534</v>
      </c>
    </row>
    <row r="140" spans="1:5" ht="47.25" x14ac:dyDescent="0.25">
      <c r="A140" s="19" t="s">
        <v>192</v>
      </c>
      <c r="B140" s="19" t="s">
        <v>193</v>
      </c>
      <c r="C140" s="20">
        <v>984565.1</v>
      </c>
      <c r="D140" s="22">
        <v>800709.2</v>
      </c>
      <c r="E140" s="21">
        <f t="shared" si="16"/>
        <v>81.326181478502534</v>
      </c>
    </row>
    <row r="141" spans="1:5" ht="31.5" x14ac:dyDescent="0.25">
      <c r="A141" s="19" t="s">
        <v>194</v>
      </c>
      <c r="B141" s="19" t="s">
        <v>195</v>
      </c>
      <c r="C141" s="20">
        <f t="shared" ref="C141:D141" si="19">C142</f>
        <v>49569.2</v>
      </c>
      <c r="D141" s="20">
        <f t="shared" si="19"/>
        <v>49569.2</v>
      </c>
      <c r="E141" s="21">
        <f t="shared" si="16"/>
        <v>100</v>
      </c>
    </row>
    <row r="142" spans="1:5" ht="47.25" x14ac:dyDescent="0.25">
      <c r="A142" s="19" t="s">
        <v>196</v>
      </c>
      <c r="B142" s="19" t="s">
        <v>197</v>
      </c>
      <c r="C142" s="20">
        <v>49569.2</v>
      </c>
      <c r="D142" s="22">
        <v>49569.2</v>
      </c>
      <c r="E142" s="21">
        <f t="shared" si="16"/>
        <v>100</v>
      </c>
    </row>
    <row r="143" spans="1:5" ht="63" x14ac:dyDescent="0.25">
      <c r="A143" s="19" t="s">
        <v>198</v>
      </c>
      <c r="B143" s="19" t="s">
        <v>199</v>
      </c>
      <c r="C143" s="20">
        <f t="shared" ref="C143:D143" si="20">C144</f>
        <v>88246.8</v>
      </c>
      <c r="D143" s="20">
        <f t="shared" si="20"/>
        <v>68361.304999999993</v>
      </c>
      <c r="E143" s="21">
        <f t="shared" si="16"/>
        <v>77.466044094516732</v>
      </c>
    </row>
    <row r="144" spans="1:5" ht="66" customHeight="1" x14ac:dyDescent="0.25">
      <c r="A144" s="19" t="s">
        <v>200</v>
      </c>
      <c r="B144" s="19" t="s">
        <v>201</v>
      </c>
      <c r="C144" s="20">
        <v>88246.8</v>
      </c>
      <c r="D144" s="22">
        <v>68361.304999999993</v>
      </c>
      <c r="E144" s="21">
        <f t="shared" si="16"/>
        <v>77.466044094516732</v>
      </c>
    </row>
    <row r="145" spans="1:5" ht="47.25" x14ac:dyDescent="0.25">
      <c r="A145" s="19" t="s">
        <v>202</v>
      </c>
      <c r="B145" s="19" t="s">
        <v>203</v>
      </c>
      <c r="C145" s="20">
        <f t="shared" ref="C145:D145" si="21">C146</f>
        <v>103.6</v>
      </c>
      <c r="D145" s="20">
        <f t="shared" si="21"/>
        <v>103.6</v>
      </c>
      <c r="E145" s="21">
        <f t="shared" si="16"/>
        <v>100</v>
      </c>
    </row>
    <row r="146" spans="1:5" ht="47.25" x14ac:dyDescent="0.25">
      <c r="A146" s="19" t="s">
        <v>204</v>
      </c>
      <c r="B146" s="19" t="s">
        <v>205</v>
      </c>
      <c r="C146" s="20">
        <v>103.6</v>
      </c>
      <c r="D146" s="22">
        <v>103.6</v>
      </c>
      <c r="E146" s="21">
        <f t="shared" si="16"/>
        <v>100</v>
      </c>
    </row>
    <row r="147" spans="1:5" ht="31.5" x14ac:dyDescent="0.25">
      <c r="A147" s="19" t="s">
        <v>206</v>
      </c>
      <c r="B147" s="19" t="s">
        <v>207</v>
      </c>
      <c r="C147" s="20">
        <f t="shared" ref="C147:D147" si="22">C148</f>
        <v>299.2</v>
      </c>
      <c r="D147" s="20">
        <f t="shared" si="22"/>
        <v>299.2</v>
      </c>
      <c r="E147" s="21">
        <f t="shared" si="16"/>
        <v>100</v>
      </c>
    </row>
    <row r="148" spans="1:5" ht="47.25" x14ac:dyDescent="0.25">
      <c r="A148" s="19" t="s">
        <v>208</v>
      </c>
      <c r="B148" s="19" t="s">
        <v>209</v>
      </c>
      <c r="C148" s="20">
        <v>299.2</v>
      </c>
      <c r="D148" s="22">
        <v>299.2</v>
      </c>
      <c r="E148" s="21">
        <f t="shared" si="16"/>
        <v>100</v>
      </c>
    </row>
    <row r="149" spans="1:5" ht="63" x14ac:dyDescent="0.25">
      <c r="A149" s="19" t="s">
        <v>443</v>
      </c>
      <c r="B149" s="19" t="s">
        <v>441</v>
      </c>
      <c r="C149" s="20"/>
      <c r="D149" s="22">
        <f>D150</f>
        <v>378.55</v>
      </c>
      <c r="E149" s="21"/>
    </row>
    <row r="150" spans="1:5" ht="78.75" x14ac:dyDescent="0.25">
      <c r="A150" s="19" t="s">
        <v>444</v>
      </c>
      <c r="B150" s="19" t="s">
        <v>442</v>
      </c>
      <c r="C150" s="20"/>
      <c r="D150" s="22">
        <v>378.55</v>
      </c>
      <c r="E150" s="21"/>
    </row>
    <row r="151" spans="1:5" ht="78.75" x14ac:dyDescent="0.25">
      <c r="A151" s="19" t="s">
        <v>210</v>
      </c>
      <c r="B151" s="19" t="s">
        <v>211</v>
      </c>
      <c r="C151" s="20">
        <f>C152+C153</f>
        <v>258</v>
      </c>
      <c r="D151" s="20">
        <f>D152+D153</f>
        <v>144</v>
      </c>
      <c r="E151" s="21">
        <f t="shared" si="16"/>
        <v>55.813953488372093</v>
      </c>
    </row>
    <row r="152" spans="1:5" ht="78.75" x14ac:dyDescent="0.25">
      <c r="A152" s="19" t="s">
        <v>212</v>
      </c>
      <c r="B152" s="19" t="s">
        <v>213</v>
      </c>
      <c r="C152" s="20">
        <v>30</v>
      </c>
      <c r="D152" s="22">
        <v>30</v>
      </c>
      <c r="E152" s="21">
        <f t="shared" si="16"/>
        <v>100</v>
      </c>
    </row>
    <row r="153" spans="1:5" ht="78.75" x14ac:dyDescent="0.25">
      <c r="A153" s="19" t="s">
        <v>214</v>
      </c>
      <c r="B153" s="19" t="s">
        <v>213</v>
      </c>
      <c r="C153" s="20">
        <v>228</v>
      </c>
      <c r="D153" s="22">
        <v>114</v>
      </c>
      <c r="E153" s="21">
        <f t="shared" si="16"/>
        <v>50</v>
      </c>
    </row>
    <row r="154" spans="1:5" ht="63" x14ac:dyDescent="0.25">
      <c r="A154" s="19" t="s">
        <v>215</v>
      </c>
      <c r="B154" s="19" t="s">
        <v>216</v>
      </c>
      <c r="C154" s="20">
        <f t="shared" ref="C154:D154" si="23">C155</f>
        <v>540</v>
      </c>
      <c r="D154" s="20">
        <f t="shared" si="23"/>
        <v>105.455</v>
      </c>
      <c r="E154" s="21">
        <f t="shared" si="16"/>
        <v>19.528703703703705</v>
      </c>
    </row>
    <row r="155" spans="1:5" ht="78.75" x14ac:dyDescent="0.25">
      <c r="A155" s="19" t="s">
        <v>217</v>
      </c>
      <c r="B155" s="19" t="s">
        <v>218</v>
      </c>
      <c r="C155" s="20">
        <v>540</v>
      </c>
      <c r="D155" s="22">
        <v>105.455</v>
      </c>
      <c r="E155" s="21">
        <f t="shared" si="16"/>
        <v>19.528703703703705</v>
      </c>
    </row>
    <row r="156" spans="1:5" ht="78.75" x14ac:dyDescent="0.25">
      <c r="A156" s="19" t="s">
        <v>219</v>
      </c>
      <c r="B156" s="19" t="s">
        <v>220</v>
      </c>
      <c r="C156" s="20">
        <f t="shared" ref="C156:D156" si="24">C157</f>
        <v>578.6</v>
      </c>
      <c r="D156" s="20">
        <f t="shared" si="24"/>
        <v>289.3</v>
      </c>
      <c r="E156" s="21">
        <f t="shared" si="16"/>
        <v>50</v>
      </c>
    </row>
    <row r="157" spans="1:5" ht="78.75" x14ac:dyDescent="0.25">
      <c r="A157" s="19" t="s">
        <v>221</v>
      </c>
      <c r="B157" s="19" t="s">
        <v>222</v>
      </c>
      <c r="C157" s="20">
        <v>578.6</v>
      </c>
      <c r="D157" s="22">
        <v>289.3</v>
      </c>
      <c r="E157" s="21">
        <f t="shared" si="16"/>
        <v>50</v>
      </c>
    </row>
    <row r="158" spans="1:5" ht="47.25" x14ac:dyDescent="0.25">
      <c r="A158" s="19" t="s">
        <v>223</v>
      </c>
      <c r="B158" s="19" t="s">
        <v>224</v>
      </c>
      <c r="C158" s="20">
        <f t="shared" ref="C158:D158" si="25">C159</f>
        <v>24862.799999999999</v>
      </c>
      <c r="D158" s="20">
        <f t="shared" si="25"/>
        <v>24862.799999999999</v>
      </c>
      <c r="E158" s="21">
        <f t="shared" si="16"/>
        <v>100</v>
      </c>
    </row>
    <row r="159" spans="1:5" ht="63" x14ac:dyDescent="0.25">
      <c r="A159" s="19" t="s">
        <v>225</v>
      </c>
      <c r="B159" s="19" t="s">
        <v>226</v>
      </c>
      <c r="C159" s="20">
        <v>24862.799999999999</v>
      </c>
      <c r="D159" s="22">
        <v>24862.799999999999</v>
      </c>
      <c r="E159" s="21">
        <f t="shared" si="16"/>
        <v>100</v>
      </c>
    </row>
    <row r="160" spans="1:5" ht="47.25" x14ac:dyDescent="0.25">
      <c r="A160" s="23" t="s">
        <v>227</v>
      </c>
      <c r="B160" s="23" t="s">
        <v>228</v>
      </c>
      <c r="C160" s="20">
        <f t="shared" ref="C160:D160" si="26">C161</f>
        <v>311468.90000000002</v>
      </c>
      <c r="D160" s="20">
        <f t="shared" si="26"/>
        <v>311468.90000000002</v>
      </c>
      <c r="E160" s="21">
        <f t="shared" si="16"/>
        <v>100</v>
      </c>
    </row>
    <row r="161" spans="1:5" ht="47.25" x14ac:dyDescent="0.25">
      <c r="A161" s="23" t="s">
        <v>229</v>
      </c>
      <c r="B161" s="23" t="s">
        <v>230</v>
      </c>
      <c r="C161" s="20">
        <v>311468.90000000002</v>
      </c>
      <c r="D161" s="22">
        <v>311468.90000000002</v>
      </c>
      <c r="E161" s="21">
        <f t="shared" si="16"/>
        <v>100</v>
      </c>
    </row>
    <row r="162" spans="1:5" ht="32.25" customHeight="1" x14ac:dyDescent="0.25">
      <c r="A162" s="23" t="s">
        <v>231</v>
      </c>
      <c r="B162" s="23" t="s">
        <v>232</v>
      </c>
      <c r="C162" s="20">
        <f t="shared" ref="C162:D162" si="27">C163</f>
        <v>15025</v>
      </c>
      <c r="D162" s="20">
        <f t="shared" si="27"/>
        <v>10946.9</v>
      </c>
      <c r="E162" s="21">
        <f t="shared" si="16"/>
        <v>72.857903494176369</v>
      </c>
    </row>
    <row r="163" spans="1:5" ht="47.25" x14ac:dyDescent="0.25">
      <c r="A163" s="23" t="s">
        <v>233</v>
      </c>
      <c r="B163" s="23" t="s">
        <v>234</v>
      </c>
      <c r="C163" s="20">
        <v>15025</v>
      </c>
      <c r="D163" s="22">
        <v>10946.9</v>
      </c>
      <c r="E163" s="21">
        <f t="shared" si="16"/>
        <v>72.857903494176369</v>
      </c>
    </row>
    <row r="164" spans="1:5" ht="48.75" customHeight="1" x14ac:dyDescent="0.25">
      <c r="A164" s="23" t="s">
        <v>235</v>
      </c>
      <c r="B164" s="23" t="s">
        <v>236</v>
      </c>
      <c r="C164" s="20">
        <f t="shared" ref="C164:D164" si="28">C165</f>
        <v>5938.5</v>
      </c>
      <c r="D164" s="20">
        <f t="shared" si="28"/>
        <v>5938.5</v>
      </c>
      <c r="E164" s="21">
        <f t="shared" si="16"/>
        <v>100</v>
      </c>
    </row>
    <row r="165" spans="1:5" ht="63" x14ac:dyDescent="0.25">
      <c r="A165" s="23" t="s">
        <v>237</v>
      </c>
      <c r="B165" s="23" t="s">
        <v>238</v>
      </c>
      <c r="C165" s="20">
        <v>5938.5</v>
      </c>
      <c r="D165" s="22">
        <v>5938.5</v>
      </c>
      <c r="E165" s="21">
        <f t="shared" si="16"/>
        <v>100</v>
      </c>
    </row>
    <row r="166" spans="1:5" ht="47.25" x14ac:dyDescent="0.25">
      <c r="A166" s="23" t="s">
        <v>239</v>
      </c>
      <c r="B166" s="29" t="s">
        <v>240</v>
      </c>
      <c r="C166" s="20">
        <f t="shared" ref="C166:D166" si="29">C167</f>
        <v>461223.6</v>
      </c>
      <c r="D166" s="20">
        <f t="shared" si="29"/>
        <v>327305.90000000002</v>
      </c>
      <c r="E166" s="21">
        <f t="shared" si="16"/>
        <v>70.964690445155028</v>
      </c>
    </row>
    <row r="167" spans="1:5" ht="63" x14ac:dyDescent="0.25">
      <c r="A167" s="23" t="s">
        <v>241</v>
      </c>
      <c r="B167" s="29" t="s">
        <v>242</v>
      </c>
      <c r="C167" s="20">
        <v>461223.6</v>
      </c>
      <c r="D167" s="22">
        <v>327305.90000000002</v>
      </c>
      <c r="E167" s="21">
        <f t="shared" si="16"/>
        <v>70.964690445155028</v>
      </c>
    </row>
    <row r="168" spans="1:5" ht="63" x14ac:dyDescent="0.25">
      <c r="A168" s="23" t="s">
        <v>243</v>
      </c>
      <c r="B168" s="23" t="s">
        <v>244</v>
      </c>
      <c r="C168" s="20">
        <v>83.3</v>
      </c>
      <c r="D168" s="22">
        <v>83.3</v>
      </c>
      <c r="E168" s="21">
        <f t="shared" si="16"/>
        <v>100</v>
      </c>
    </row>
    <row r="169" spans="1:5" ht="110.25" x14ac:dyDescent="0.25">
      <c r="A169" s="23" t="s">
        <v>245</v>
      </c>
      <c r="B169" s="19" t="s">
        <v>246</v>
      </c>
      <c r="C169" s="20">
        <v>5682.8</v>
      </c>
      <c r="D169" s="22">
        <v>5682.8</v>
      </c>
      <c r="E169" s="21">
        <f t="shared" si="16"/>
        <v>100</v>
      </c>
    </row>
    <row r="170" spans="1:5" ht="94.5" x14ac:dyDescent="0.25">
      <c r="A170" s="23" t="s">
        <v>247</v>
      </c>
      <c r="B170" s="23" t="s">
        <v>248</v>
      </c>
      <c r="C170" s="20">
        <f t="shared" ref="C170:D170" si="30">C171</f>
        <v>24775</v>
      </c>
      <c r="D170" s="20">
        <f t="shared" si="30"/>
        <v>10073.4</v>
      </c>
      <c r="E170" s="21">
        <f t="shared" si="16"/>
        <v>40.659535822401615</v>
      </c>
    </row>
    <row r="171" spans="1:5" ht="110.25" x14ac:dyDescent="0.25">
      <c r="A171" s="23" t="s">
        <v>249</v>
      </c>
      <c r="B171" s="19" t="s">
        <v>250</v>
      </c>
      <c r="C171" s="20">
        <v>24775</v>
      </c>
      <c r="D171" s="22">
        <v>10073.4</v>
      </c>
      <c r="E171" s="21">
        <f t="shared" si="16"/>
        <v>40.659535822401615</v>
      </c>
    </row>
    <row r="172" spans="1:5" ht="63" x14ac:dyDescent="0.25">
      <c r="A172" s="23" t="s">
        <v>251</v>
      </c>
      <c r="B172" s="30" t="s">
        <v>252</v>
      </c>
      <c r="C172" s="20">
        <v>2701.5</v>
      </c>
      <c r="D172" s="22">
        <v>2701.5</v>
      </c>
      <c r="E172" s="21">
        <f t="shared" si="16"/>
        <v>100</v>
      </c>
    </row>
    <row r="173" spans="1:5" ht="94.5" x14ac:dyDescent="0.25">
      <c r="A173" s="23" t="s">
        <v>253</v>
      </c>
      <c r="B173" s="30" t="s">
        <v>254</v>
      </c>
      <c r="C173" s="20">
        <f t="shared" ref="C173:D173" si="31">C174</f>
        <v>15578.7</v>
      </c>
      <c r="D173" s="20">
        <f t="shared" si="31"/>
        <v>11684.1</v>
      </c>
      <c r="E173" s="21">
        <f t="shared" si="16"/>
        <v>75.000481426563198</v>
      </c>
    </row>
    <row r="174" spans="1:5" ht="110.25" x14ac:dyDescent="0.25">
      <c r="A174" s="23" t="s">
        <v>255</v>
      </c>
      <c r="B174" s="30" t="s">
        <v>256</v>
      </c>
      <c r="C174" s="20">
        <v>15578.7</v>
      </c>
      <c r="D174" s="22">
        <v>11684.1</v>
      </c>
      <c r="E174" s="21">
        <f t="shared" si="16"/>
        <v>75.000481426563198</v>
      </c>
    </row>
    <row r="175" spans="1:5" ht="102.75" customHeight="1" x14ac:dyDescent="0.25">
      <c r="A175" s="23" t="s">
        <v>257</v>
      </c>
      <c r="B175" s="30" t="s">
        <v>258</v>
      </c>
      <c r="C175" s="20">
        <f t="shared" ref="C175:D175" si="32">C176</f>
        <v>186775.8</v>
      </c>
      <c r="D175" s="20">
        <f t="shared" si="32"/>
        <v>186775.8</v>
      </c>
      <c r="E175" s="21">
        <f t="shared" si="16"/>
        <v>100</v>
      </c>
    </row>
    <row r="176" spans="1:5" ht="112.5" customHeight="1" x14ac:dyDescent="0.25">
      <c r="A176" s="23" t="s">
        <v>259</v>
      </c>
      <c r="B176" s="30" t="s">
        <v>260</v>
      </c>
      <c r="C176" s="20">
        <v>186775.8</v>
      </c>
      <c r="D176" s="22">
        <v>186775.8</v>
      </c>
      <c r="E176" s="21">
        <f t="shared" si="16"/>
        <v>100</v>
      </c>
    </row>
    <row r="177" spans="1:5" ht="126.75" customHeight="1" x14ac:dyDescent="0.25">
      <c r="A177" s="29" t="s">
        <v>261</v>
      </c>
      <c r="B177" s="30" t="s">
        <v>490</v>
      </c>
      <c r="C177" s="20">
        <f t="shared" ref="C177:D177" si="33">C178</f>
        <v>431167.7</v>
      </c>
      <c r="D177" s="20">
        <f t="shared" si="33"/>
        <v>431167.7</v>
      </c>
      <c r="E177" s="21">
        <f t="shared" si="16"/>
        <v>100</v>
      </c>
    </row>
    <row r="178" spans="1:5" ht="126" x14ac:dyDescent="0.25">
      <c r="A178" s="29" t="s">
        <v>262</v>
      </c>
      <c r="B178" s="30" t="s">
        <v>489</v>
      </c>
      <c r="C178" s="20">
        <v>431167.7</v>
      </c>
      <c r="D178" s="22">
        <v>431167.7</v>
      </c>
      <c r="E178" s="21">
        <f t="shared" si="16"/>
        <v>100</v>
      </c>
    </row>
    <row r="179" spans="1:5" ht="94.5" x14ac:dyDescent="0.25">
      <c r="A179" s="23" t="s">
        <v>263</v>
      </c>
      <c r="B179" s="19" t="s">
        <v>264</v>
      </c>
      <c r="C179" s="20">
        <f t="shared" ref="C179:D179" si="34">C180</f>
        <v>54633.3</v>
      </c>
      <c r="D179" s="20">
        <f t="shared" si="34"/>
        <v>54633.3</v>
      </c>
      <c r="E179" s="21">
        <f t="shared" si="16"/>
        <v>100</v>
      </c>
    </row>
    <row r="180" spans="1:5" ht="110.25" x14ac:dyDescent="0.25">
      <c r="A180" s="23" t="s">
        <v>265</v>
      </c>
      <c r="B180" s="19" t="s">
        <v>266</v>
      </c>
      <c r="C180" s="20">
        <v>54633.3</v>
      </c>
      <c r="D180" s="22">
        <v>54633.3</v>
      </c>
      <c r="E180" s="21">
        <f t="shared" si="16"/>
        <v>100</v>
      </c>
    </row>
    <row r="181" spans="1:5" ht="78.75" x14ac:dyDescent="0.25">
      <c r="A181" s="23" t="s">
        <v>267</v>
      </c>
      <c r="B181" s="19" t="s">
        <v>268</v>
      </c>
      <c r="C181" s="20">
        <v>3701.6</v>
      </c>
      <c r="D181" s="22">
        <v>3701.6</v>
      </c>
      <c r="E181" s="21">
        <f t="shared" si="16"/>
        <v>100</v>
      </c>
    </row>
    <row r="182" spans="1:5" x14ac:dyDescent="0.25">
      <c r="A182" s="32" t="s">
        <v>269</v>
      </c>
      <c r="B182" s="32" t="s">
        <v>270</v>
      </c>
      <c r="C182" s="17">
        <f>C183+C185+C187+C189+C191+C192+C201+C194+C195+C197+C200</f>
        <v>196145.3</v>
      </c>
      <c r="D182" s="17">
        <f>D183+D185+D187+D189+D191+D192+D201+D194+D195+D197+D200</f>
        <v>148808.11199999999</v>
      </c>
      <c r="E182" s="18">
        <f t="shared" si="16"/>
        <v>75.866264447835349</v>
      </c>
    </row>
    <row r="183" spans="1:5" ht="47.25" x14ac:dyDescent="0.25">
      <c r="A183" s="19" t="s">
        <v>271</v>
      </c>
      <c r="B183" s="19" t="s">
        <v>272</v>
      </c>
      <c r="C183" s="20">
        <f t="shared" ref="C183:D183" si="35">C184</f>
        <v>11625.7</v>
      </c>
      <c r="D183" s="20">
        <f t="shared" si="35"/>
        <v>9364.0149999999994</v>
      </c>
      <c r="E183" s="21">
        <f t="shared" si="16"/>
        <v>80.545816595989905</v>
      </c>
    </row>
    <row r="184" spans="1:5" ht="63" x14ac:dyDescent="0.25">
      <c r="A184" s="19" t="s">
        <v>273</v>
      </c>
      <c r="B184" s="19" t="s">
        <v>274</v>
      </c>
      <c r="C184" s="20">
        <v>11625.7</v>
      </c>
      <c r="D184" s="22">
        <v>9364.0149999999994</v>
      </c>
      <c r="E184" s="21">
        <f t="shared" si="16"/>
        <v>80.545816595989905</v>
      </c>
    </row>
    <row r="185" spans="1:5" ht="47.25" x14ac:dyDescent="0.25">
      <c r="A185" s="19" t="s">
        <v>275</v>
      </c>
      <c r="B185" s="19" t="s">
        <v>276</v>
      </c>
      <c r="C185" s="20">
        <f t="shared" ref="C185:D185" si="36">C186</f>
        <v>2128.6</v>
      </c>
      <c r="D185" s="20">
        <f t="shared" si="36"/>
        <v>1530.097</v>
      </c>
      <c r="E185" s="21">
        <f t="shared" si="16"/>
        <v>71.882786808230762</v>
      </c>
    </row>
    <row r="186" spans="1:5" ht="63" x14ac:dyDescent="0.25">
      <c r="A186" s="19" t="s">
        <v>277</v>
      </c>
      <c r="B186" s="19" t="s">
        <v>278</v>
      </c>
      <c r="C186" s="20">
        <v>2128.6</v>
      </c>
      <c r="D186" s="22">
        <v>1530.097</v>
      </c>
      <c r="E186" s="21">
        <f t="shared" si="16"/>
        <v>71.882786808230762</v>
      </c>
    </row>
    <row r="187" spans="1:5" ht="47.25" x14ac:dyDescent="0.25">
      <c r="A187" s="19" t="s">
        <v>279</v>
      </c>
      <c r="B187" s="19" t="s">
        <v>280</v>
      </c>
      <c r="C187" s="20">
        <f t="shared" ref="C187:D187" si="37">C188</f>
        <v>9344</v>
      </c>
      <c r="D187" s="20">
        <f t="shared" si="37"/>
        <v>9344</v>
      </c>
      <c r="E187" s="21">
        <f t="shared" si="16"/>
        <v>100</v>
      </c>
    </row>
    <row r="188" spans="1:5" ht="63" x14ac:dyDescent="0.25">
      <c r="A188" s="19" t="s">
        <v>281</v>
      </c>
      <c r="B188" s="19" t="s">
        <v>282</v>
      </c>
      <c r="C188" s="20">
        <v>9344</v>
      </c>
      <c r="D188" s="22">
        <v>9344</v>
      </c>
      <c r="E188" s="21">
        <f t="shared" si="16"/>
        <v>100</v>
      </c>
    </row>
    <row r="189" spans="1:5" ht="63" x14ac:dyDescent="0.25">
      <c r="A189" s="19" t="s">
        <v>283</v>
      </c>
      <c r="B189" s="19" t="s">
        <v>284</v>
      </c>
      <c r="C189" s="20">
        <f t="shared" ref="C189:D189" si="38">C190</f>
        <v>94306.4</v>
      </c>
      <c r="D189" s="20">
        <f t="shared" si="38"/>
        <v>94306.4</v>
      </c>
      <c r="E189" s="21">
        <f t="shared" si="16"/>
        <v>100</v>
      </c>
    </row>
    <row r="190" spans="1:5" ht="63" x14ac:dyDescent="0.25">
      <c r="A190" s="19" t="s">
        <v>285</v>
      </c>
      <c r="B190" s="19" t="s">
        <v>286</v>
      </c>
      <c r="C190" s="20">
        <v>94306.4</v>
      </c>
      <c r="D190" s="22">
        <v>94306.4</v>
      </c>
      <c r="E190" s="21">
        <f t="shared" si="16"/>
        <v>100</v>
      </c>
    </row>
    <row r="191" spans="1:5" ht="63" x14ac:dyDescent="0.25">
      <c r="A191" s="19" t="s">
        <v>484</v>
      </c>
      <c r="B191" s="19" t="s">
        <v>485</v>
      </c>
      <c r="C191" s="20"/>
      <c r="D191" s="22">
        <v>100</v>
      </c>
      <c r="E191" s="21"/>
    </row>
    <row r="192" spans="1:5" ht="78.75" x14ac:dyDescent="0.25">
      <c r="A192" s="19" t="s">
        <v>287</v>
      </c>
      <c r="B192" s="19" t="s">
        <v>288</v>
      </c>
      <c r="C192" s="20">
        <f t="shared" ref="C192:D192" si="39">C193</f>
        <v>3279</v>
      </c>
      <c r="D192" s="20">
        <f t="shared" si="39"/>
        <v>3279</v>
      </c>
      <c r="E192" s="21">
        <f t="shared" si="16"/>
        <v>100</v>
      </c>
    </row>
    <row r="193" spans="1:5" ht="78.75" x14ac:dyDescent="0.25">
      <c r="A193" s="19" t="s">
        <v>289</v>
      </c>
      <c r="B193" s="19" t="s">
        <v>290</v>
      </c>
      <c r="C193" s="20">
        <v>3279</v>
      </c>
      <c r="D193" s="22">
        <v>3279</v>
      </c>
      <c r="E193" s="21">
        <f t="shared" ref="E193" si="40">D193/C193*100</f>
        <v>100</v>
      </c>
    </row>
    <row r="194" spans="1:5" ht="63" x14ac:dyDescent="0.25">
      <c r="A194" s="19" t="s">
        <v>291</v>
      </c>
      <c r="B194" s="19" t="s">
        <v>292</v>
      </c>
      <c r="C194" s="20">
        <v>10</v>
      </c>
      <c r="D194" s="22">
        <v>10</v>
      </c>
      <c r="E194" s="21">
        <f t="shared" ref="E194" si="41">D194/C194*100</f>
        <v>100</v>
      </c>
    </row>
    <row r="195" spans="1:5" ht="94.5" x14ac:dyDescent="0.25">
      <c r="A195" s="19" t="s">
        <v>445</v>
      </c>
      <c r="B195" s="19" t="s">
        <v>447</v>
      </c>
      <c r="C195" s="20">
        <f>C196</f>
        <v>1077</v>
      </c>
      <c r="D195" s="20"/>
      <c r="E195" s="21"/>
    </row>
    <row r="196" spans="1:5" ht="110.25" x14ac:dyDescent="0.25">
      <c r="A196" s="19" t="s">
        <v>446</v>
      </c>
      <c r="B196" s="19" t="s">
        <v>448</v>
      </c>
      <c r="C196" s="20">
        <v>1077</v>
      </c>
      <c r="D196" s="22"/>
      <c r="E196" s="21"/>
    </row>
    <row r="197" spans="1:5" ht="126" x14ac:dyDescent="0.25">
      <c r="A197" s="19" t="s">
        <v>449</v>
      </c>
      <c r="B197" s="19" t="s">
        <v>450</v>
      </c>
      <c r="C197" s="20">
        <f>C198+C199</f>
        <v>1248</v>
      </c>
      <c r="D197" s="20">
        <f>D198+D199</f>
        <v>1248</v>
      </c>
      <c r="E197" s="21">
        <f t="shared" ref="E197:E200" si="42">D197/C197*100</f>
        <v>100</v>
      </c>
    </row>
    <row r="198" spans="1:5" ht="128.25" customHeight="1" x14ac:dyDescent="0.25">
      <c r="A198" s="19" t="s">
        <v>451</v>
      </c>
      <c r="B198" s="19" t="s">
        <v>461</v>
      </c>
      <c r="C198" s="20">
        <v>192</v>
      </c>
      <c r="D198" s="22">
        <v>192</v>
      </c>
      <c r="E198" s="21">
        <f t="shared" si="42"/>
        <v>100</v>
      </c>
    </row>
    <row r="199" spans="1:5" ht="128.25" customHeight="1" x14ac:dyDescent="0.25">
      <c r="A199" s="19" t="s">
        <v>452</v>
      </c>
      <c r="B199" s="19" t="s">
        <v>461</v>
      </c>
      <c r="C199" s="20">
        <v>1056</v>
      </c>
      <c r="D199" s="22">
        <v>1056</v>
      </c>
      <c r="E199" s="21">
        <f t="shared" si="42"/>
        <v>100</v>
      </c>
    </row>
    <row r="200" spans="1:5" ht="63" x14ac:dyDescent="0.25">
      <c r="A200" s="19" t="s">
        <v>453</v>
      </c>
      <c r="B200" s="19" t="s">
        <v>454</v>
      </c>
      <c r="C200" s="20">
        <v>45000</v>
      </c>
      <c r="D200" s="22">
        <v>1500</v>
      </c>
      <c r="E200" s="21">
        <f t="shared" si="42"/>
        <v>3.3333333333333335</v>
      </c>
    </row>
    <row r="201" spans="1:5" ht="94.5" x14ac:dyDescent="0.25">
      <c r="A201" s="19" t="s">
        <v>293</v>
      </c>
      <c r="B201" s="19" t="s">
        <v>294</v>
      </c>
      <c r="C201" s="20">
        <v>28126.6</v>
      </c>
      <c r="D201" s="22">
        <v>28126.6</v>
      </c>
      <c r="E201" s="21">
        <f t="shared" ref="E201:E210" si="43">D201/C201*100</f>
        <v>100</v>
      </c>
    </row>
    <row r="202" spans="1:5" ht="47.25" x14ac:dyDescent="0.25">
      <c r="A202" s="33" t="s">
        <v>295</v>
      </c>
      <c r="B202" s="33" t="s">
        <v>296</v>
      </c>
      <c r="C202" s="34">
        <f t="shared" ref="C202:D202" si="44">C203</f>
        <v>658167.02</v>
      </c>
      <c r="D202" s="34">
        <f t="shared" si="44"/>
        <v>245266.348</v>
      </c>
      <c r="E202" s="18">
        <f t="shared" si="43"/>
        <v>37.265061989888224</v>
      </c>
    </row>
    <row r="203" spans="1:5" ht="47.25" x14ac:dyDescent="0.25">
      <c r="A203" s="30" t="s">
        <v>297</v>
      </c>
      <c r="B203" s="30" t="s">
        <v>298</v>
      </c>
      <c r="C203" s="35">
        <f>C204+C205+C206+C207</f>
        <v>658167.02</v>
      </c>
      <c r="D203" s="35">
        <f>D204+D205+D206+D207</f>
        <v>245266.348</v>
      </c>
      <c r="E203" s="21">
        <f t="shared" si="43"/>
        <v>37.265061989888224</v>
      </c>
    </row>
    <row r="204" spans="1:5" ht="94.5" x14ac:dyDescent="0.25">
      <c r="A204" s="30" t="s">
        <v>299</v>
      </c>
      <c r="B204" s="30" t="s">
        <v>300</v>
      </c>
      <c r="C204" s="20">
        <v>84607.8</v>
      </c>
      <c r="D204" s="22">
        <v>82823.475999999995</v>
      </c>
      <c r="E204" s="21">
        <f t="shared" si="43"/>
        <v>97.891064417228662</v>
      </c>
    </row>
    <row r="205" spans="1:5" ht="94.5" x14ac:dyDescent="0.25">
      <c r="A205" s="30" t="s">
        <v>301</v>
      </c>
      <c r="B205" s="30" t="s">
        <v>302</v>
      </c>
      <c r="C205" s="20">
        <v>538753.02</v>
      </c>
      <c r="D205" s="22">
        <v>142454.70499999999</v>
      </c>
      <c r="E205" s="21">
        <f t="shared" si="43"/>
        <v>26.441560364710341</v>
      </c>
    </row>
    <row r="206" spans="1:5" ht="126" x14ac:dyDescent="0.25">
      <c r="A206" s="30" t="s">
        <v>303</v>
      </c>
      <c r="B206" s="30" t="s">
        <v>304</v>
      </c>
      <c r="C206" s="20">
        <v>19988.2</v>
      </c>
      <c r="D206" s="22">
        <v>19988.167000000001</v>
      </c>
      <c r="E206" s="21">
        <f t="shared" si="43"/>
        <v>99.999834902592539</v>
      </c>
    </row>
    <row r="207" spans="1:5" ht="94.5" x14ac:dyDescent="0.25">
      <c r="A207" s="30" t="s">
        <v>455</v>
      </c>
      <c r="B207" s="30" t="s">
        <v>456</v>
      </c>
      <c r="C207" s="20">
        <v>14818</v>
      </c>
      <c r="D207" s="22"/>
      <c r="E207" s="21"/>
    </row>
    <row r="208" spans="1:5" ht="31.5" x14ac:dyDescent="0.25">
      <c r="A208" s="33" t="s">
        <v>305</v>
      </c>
      <c r="B208" s="33" t="s">
        <v>306</v>
      </c>
      <c r="C208" s="17">
        <f>C209</f>
        <v>90</v>
      </c>
      <c r="D208" s="17">
        <f>D209</f>
        <v>156.51300000000001</v>
      </c>
      <c r="E208" s="18">
        <f t="shared" si="43"/>
        <v>173.90333333333334</v>
      </c>
    </row>
    <row r="209" spans="1:5" ht="47.25" x14ac:dyDescent="0.25">
      <c r="A209" s="30" t="s">
        <v>307</v>
      </c>
      <c r="B209" s="30" t="s">
        <v>308</v>
      </c>
      <c r="C209" s="20">
        <f>C210+C211</f>
        <v>90</v>
      </c>
      <c r="D209" s="20">
        <f>D210+D211</f>
        <v>156.51300000000001</v>
      </c>
      <c r="E209" s="21">
        <f t="shared" si="43"/>
        <v>173.90333333333334</v>
      </c>
    </row>
    <row r="210" spans="1:5" ht="63" x14ac:dyDescent="0.25">
      <c r="A210" s="30" t="s">
        <v>309</v>
      </c>
      <c r="B210" s="30" t="s">
        <v>310</v>
      </c>
      <c r="C210" s="20">
        <v>90</v>
      </c>
      <c r="D210" s="22">
        <v>155.01300000000001</v>
      </c>
      <c r="E210" s="21">
        <f t="shared" si="43"/>
        <v>172.23666666666668</v>
      </c>
    </row>
    <row r="211" spans="1:5" ht="47.25" x14ac:dyDescent="0.25">
      <c r="A211" s="30" t="s">
        <v>311</v>
      </c>
      <c r="B211" s="30" t="s">
        <v>312</v>
      </c>
      <c r="C211" s="20"/>
      <c r="D211" s="22">
        <v>1.5</v>
      </c>
      <c r="E211" s="21"/>
    </row>
    <row r="212" spans="1:5" x14ac:dyDescent="0.25">
      <c r="A212" s="16" t="s">
        <v>313</v>
      </c>
      <c r="B212" s="16" t="s">
        <v>314</v>
      </c>
      <c r="C212" s="17">
        <f t="shared" ref="C212:D212" si="45">C213</f>
        <v>1703</v>
      </c>
      <c r="D212" s="17">
        <f t="shared" si="45"/>
        <v>9112.9969999999994</v>
      </c>
      <c r="E212" s="18">
        <f t="shared" ref="E212:E216" si="46">D212/C212*100</f>
        <v>535.11432765707571</v>
      </c>
    </row>
    <row r="213" spans="1:5" ht="31.5" x14ac:dyDescent="0.25">
      <c r="A213" s="19" t="s">
        <v>315</v>
      </c>
      <c r="B213" s="19" t="s">
        <v>316</v>
      </c>
      <c r="C213" s="20">
        <f>C216+C214</f>
        <v>1703</v>
      </c>
      <c r="D213" s="20">
        <f>D216+D214</f>
        <v>9112.9969999999994</v>
      </c>
      <c r="E213" s="21">
        <f t="shared" si="46"/>
        <v>535.11432765707571</v>
      </c>
    </row>
    <row r="214" spans="1:5" ht="48" customHeight="1" x14ac:dyDescent="0.25">
      <c r="A214" s="19" t="s">
        <v>317</v>
      </c>
      <c r="B214" s="19" t="s">
        <v>318</v>
      </c>
      <c r="C214" s="20"/>
      <c r="D214" s="20">
        <f>D215</f>
        <v>4405.8</v>
      </c>
      <c r="E214" s="21"/>
    </row>
    <row r="215" spans="1:5" ht="48.75" customHeight="1" x14ac:dyDescent="0.25">
      <c r="A215" s="19" t="s">
        <v>319</v>
      </c>
      <c r="B215" s="19" t="s">
        <v>318</v>
      </c>
      <c r="C215" s="20"/>
      <c r="D215" s="20">
        <v>4405.8</v>
      </c>
      <c r="E215" s="21"/>
    </row>
    <row r="216" spans="1:5" ht="31.5" x14ac:dyDescent="0.25">
      <c r="A216" s="19" t="s">
        <v>320</v>
      </c>
      <c r="B216" s="19" t="s">
        <v>316</v>
      </c>
      <c r="C216" s="20">
        <f>C218+C219+C217</f>
        <v>1703</v>
      </c>
      <c r="D216" s="20">
        <f>D218+D219+D217</f>
        <v>4707.1970000000001</v>
      </c>
      <c r="E216" s="21">
        <f t="shared" si="46"/>
        <v>276.40616559013506</v>
      </c>
    </row>
    <row r="217" spans="1:5" ht="31.5" x14ac:dyDescent="0.25">
      <c r="A217" s="30" t="s">
        <v>321</v>
      </c>
      <c r="B217" s="30" t="s">
        <v>322</v>
      </c>
      <c r="C217" s="20"/>
      <c r="D217" s="20">
        <v>3500</v>
      </c>
      <c r="E217" s="21"/>
    </row>
    <row r="218" spans="1:5" ht="31.5" x14ac:dyDescent="0.25">
      <c r="A218" s="30" t="s">
        <v>323</v>
      </c>
      <c r="B218" s="30" t="s">
        <v>322</v>
      </c>
      <c r="C218" s="20">
        <v>200</v>
      </c>
      <c r="D218" s="22"/>
      <c r="E218" s="21"/>
    </row>
    <row r="219" spans="1:5" ht="31.5" x14ac:dyDescent="0.25">
      <c r="A219" s="30" t="s">
        <v>324</v>
      </c>
      <c r="B219" s="30" t="s">
        <v>322</v>
      </c>
      <c r="C219" s="20">
        <v>1503</v>
      </c>
      <c r="D219" s="22">
        <v>1207.1969999999999</v>
      </c>
      <c r="E219" s="21">
        <f t="shared" ref="E219:E284" si="47">D219/C219*100</f>
        <v>80.319161676646701</v>
      </c>
    </row>
    <row r="220" spans="1:5" ht="94.5" x14ac:dyDescent="0.25">
      <c r="A220" s="16" t="s">
        <v>325</v>
      </c>
      <c r="B220" s="16" t="s">
        <v>326</v>
      </c>
      <c r="C220" s="17">
        <f>C221+C252</f>
        <v>56193.69999999999</v>
      </c>
      <c r="D220" s="17">
        <f>D221+D252</f>
        <v>67942.590000000011</v>
      </c>
      <c r="E220" s="18">
        <f t="shared" si="47"/>
        <v>120.9078419822863</v>
      </c>
    </row>
    <row r="221" spans="1:5" ht="81" customHeight="1" x14ac:dyDescent="0.25">
      <c r="A221" s="19" t="s">
        <v>327</v>
      </c>
      <c r="B221" s="19" t="s">
        <v>328</v>
      </c>
      <c r="C221" s="20">
        <f t="shared" ref="C221:D221" si="48">C222</f>
        <v>53862.499999999993</v>
      </c>
      <c r="D221" s="20">
        <f t="shared" si="48"/>
        <v>44364.592000000011</v>
      </c>
      <c r="E221" s="21">
        <f t="shared" si="47"/>
        <v>82.366381062891662</v>
      </c>
    </row>
    <row r="222" spans="1:5" ht="81.75" customHeight="1" x14ac:dyDescent="0.25">
      <c r="A222" s="19" t="s">
        <v>329</v>
      </c>
      <c r="B222" s="19" t="s">
        <v>330</v>
      </c>
      <c r="C222" s="35">
        <f>C223+C234+C249</f>
        <v>53862.499999999993</v>
      </c>
      <c r="D222" s="35">
        <f>D223+D234+D249</f>
        <v>44364.592000000011</v>
      </c>
      <c r="E222" s="21">
        <f t="shared" si="47"/>
        <v>82.366381062891662</v>
      </c>
    </row>
    <row r="223" spans="1:5" ht="78.75" x14ac:dyDescent="0.25">
      <c r="A223" s="19" t="s">
        <v>331</v>
      </c>
      <c r="B223" s="19" t="s">
        <v>332</v>
      </c>
      <c r="C223" s="20">
        <f>SUM(C224:C233)</f>
        <v>7108.1</v>
      </c>
      <c r="D223" s="20">
        <f>SUM(D224:D233)</f>
        <v>11469.304000000002</v>
      </c>
      <c r="E223" s="21">
        <f t="shared" si="47"/>
        <v>161.35541143202826</v>
      </c>
    </row>
    <row r="224" spans="1:5" ht="78.75" x14ac:dyDescent="0.25">
      <c r="A224" s="19" t="s">
        <v>333</v>
      </c>
      <c r="B224" s="19" t="s">
        <v>332</v>
      </c>
      <c r="C224" s="20">
        <v>77</v>
      </c>
      <c r="D224" s="22">
        <v>77.001000000000005</v>
      </c>
      <c r="E224" s="21">
        <f t="shared" si="47"/>
        <v>100.00129870129871</v>
      </c>
    </row>
    <row r="225" spans="1:5" ht="78.75" x14ac:dyDescent="0.25">
      <c r="A225" s="19" t="s">
        <v>334</v>
      </c>
      <c r="B225" s="19" t="s">
        <v>332</v>
      </c>
      <c r="C225" s="20">
        <v>0.2</v>
      </c>
      <c r="D225" s="22">
        <v>0.189</v>
      </c>
      <c r="E225" s="21">
        <f t="shared" si="47"/>
        <v>94.5</v>
      </c>
    </row>
    <row r="226" spans="1:5" ht="78.75" x14ac:dyDescent="0.25">
      <c r="A226" s="19" t="s">
        <v>335</v>
      </c>
      <c r="B226" s="19" t="s">
        <v>332</v>
      </c>
      <c r="C226" s="20">
        <v>39.200000000000003</v>
      </c>
      <c r="D226" s="22">
        <v>39.218000000000004</v>
      </c>
      <c r="E226" s="21">
        <f t="shared" si="47"/>
        <v>100.04591836734693</v>
      </c>
    </row>
    <row r="227" spans="1:5" ht="78.75" x14ac:dyDescent="0.25">
      <c r="A227" s="19" t="s">
        <v>336</v>
      </c>
      <c r="B227" s="19" t="s">
        <v>332</v>
      </c>
      <c r="C227" s="20">
        <v>0.2</v>
      </c>
      <c r="D227" s="45">
        <v>0.23799999999999999</v>
      </c>
      <c r="E227" s="21">
        <f t="shared" si="47"/>
        <v>119</v>
      </c>
    </row>
    <row r="228" spans="1:5" ht="78.75" x14ac:dyDescent="0.25">
      <c r="A228" s="19" t="s">
        <v>337</v>
      </c>
      <c r="B228" s="19" t="s">
        <v>332</v>
      </c>
      <c r="C228" s="20">
        <v>6951.8</v>
      </c>
      <c r="D228" s="22">
        <v>8395.509</v>
      </c>
      <c r="E228" s="21">
        <f t="shared" si="47"/>
        <v>120.7674127564084</v>
      </c>
    </row>
    <row r="229" spans="1:5" ht="78.75" x14ac:dyDescent="0.25">
      <c r="A229" s="19" t="s">
        <v>486</v>
      </c>
      <c r="B229" s="19" t="s">
        <v>332</v>
      </c>
      <c r="C229" s="20"/>
      <c r="D229" s="22">
        <v>880</v>
      </c>
      <c r="E229" s="21"/>
    </row>
    <row r="230" spans="1:5" ht="78.75" x14ac:dyDescent="0.25">
      <c r="A230" s="19" t="s">
        <v>338</v>
      </c>
      <c r="B230" s="19" t="s">
        <v>332</v>
      </c>
      <c r="C230" s="20">
        <v>39.299999999999997</v>
      </c>
      <c r="D230" s="22">
        <v>15.243</v>
      </c>
      <c r="E230" s="21">
        <f t="shared" si="47"/>
        <v>38.786259541984734</v>
      </c>
    </row>
    <row r="231" spans="1:5" ht="78.75" x14ac:dyDescent="0.25">
      <c r="A231" s="19" t="s">
        <v>339</v>
      </c>
      <c r="B231" s="19" t="s">
        <v>332</v>
      </c>
      <c r="C231" s="20">
        <v>0.4</v>
      </c>
      <c r="D231" s="45">
        <v>0.40500000000000003</v>
      </c>
      <c r="E231" s="21">
        <f t="shared" si="47"/>
        <v>101.25</v>
      </c>
    </row>
    <row r="232" spans="1:5" ht="78.75" x14ac:dyDescent="0.25">
      <c r="A232" s="19" t="s">
        <v>340</v>
      </c>
      <c r="B232" s="19" t="s">
        <v>332</v>
      </c>
      <c r="C232" s="20"/>
      <c r="D232" s="22">
        <v>1784.239</v>
      </c>
      <c r="E232" s="21"/>
    </row>
    <row r="233" spans="1:5" ht="78.75" x14ac:dyDescent="0.25">
      <c r="A233" s="19" t="s">
        <v>341</v>
      </c>
      <c r="B233" s="19" t="s">
        <v>332</v>
      </c>
      <c r="C233" s="20"/>
      <c r="D233" s="22">
        <v>277.262</v>
      </c>
      <c r="E233" s="21"/>
    </row>
    <row r="234" spans="1:5" ht="78.75" x14ac:dyDescent="0.25">
      <c r="A234" s="19" t="s">
        <v>342</v>
      </c>
      <c r="B234" s="19" t="s">
        <v>343</v>
      </c>
      <c r="C234" s="35">
        <f t="shared" ref="C234:D234" si="49">SUM(C235:C248)</f>
        <v>46754.399999999994</v>
      </c>
      <c r="D234" s="35">
        <f t="shared" si="49"/>
        <v>32765.808000000005</v>
      </c>
      <c r="E234" s="21">
        <f t="shared" si="47"/>
        <v>70.080694009547784</v>
      </c>
    </row>
    <row r="235" spans="1:5" ht="78.75" x14ac:dyDescent="0.25">
      <c r="A235" s="19" t="s">
        <v>344</v>
      </c>
      <c r="B235" s="19" t="s">
        <v>343</v>
      </c>
      <c r="C235" s="20">
        <v>125.7</v>
      </c>
      <c r="D235" s="22">
        <v>125.65600000000001</v>
      </c>
      <c r="E235" s="21">
        <f t="shared" si="47"/>
        <v>99.964996022275272</v>
      </c>
    </row>
    <row r="236" spans="1:5" ht="78.75" x14ac:dyDescent="0.25">
      <c r="A236" s="19" t="s">
        <v>345</v>
      </c>
      <c r="B236" s="19" t="s">
        <v>343</v>
      </c>
      <c r="C236" s="20">
        <v>4804.7</v>
      </c>
      <c r="D236" s="22">
        <v>1426.4059999999999</v>
      </c>
      <c r="E236" s="21">
        <f t="shared" si="47"/>
        <v>29.687722438445689</v>
      </c>
    </row>
    <row r="237" spans="1:5" ht="78.75" x14ac:dyDescent="0.25">
      <c r="A237" s="19" t="s">
        <v>346</v>
      </c>
      <c r="B237" s="19" t="s">
        <v>343</v>
      </c>
      <c r="C237" s="20">
        <v>2485.9</v>
      </c>
      <c r="D237" s="22">
        <v>2886.4409999999998</v>
      </c>
      <c r="E237" s="21">
        <f t="shared" si="47"/>
        <v>116.11251458224385</v>
      </c>
    </row>
    <row r="238" spans="1:5" ht="78.75" x14ac:dyDescent="0.25">
      <c r="A238" s="19" t="s">
        <v>347</v>
      </c>
      <c r="B238" s="19" t="s">
        <v>343</v>
      </c>
      <c r="C238" s="20">
        <v>25.9</v>
      </c>
      <c r="D238" s="22">
        <v>25.888999999999999</v>
      </c>
      <c r="E238" s="21">
        <f t="shared" si="47"/>
        <v>99.957528957528964</v>
      </c>
    </row>
    <row r="239" spans="1:5" ht="78.75" x14ac:dyDescent="0.25">
      <c r="A239" s="19" t="s">
        <v>457</v>
      </c>
      <c r="B239" s="19" t="s">
        <v>343</v>
      </c>
      <c r="C239" s="20"/>
      <c r="D239" s="22">
        <v>119.033</v>
      </c>
      <c r="E239" s="21"/>
    </row>
    <row r="240" spans="1:5" ht="78.75" x14ac:dyDescent="0.25">
      <c r="A240" s="19" t="s">
        <v>348</v>
      </c>
      <c r="B240" s="19" t="s">
        <v>343</v>
      </c>
      <c r="C240" s="20">
        <v>559.5</v>
      </c>
      <c r="D240" s="22">
        <v>559.452</v>
      </c>
      <c r="E240" s="21">
        <f t="shared" si="47"/>
        <v>99.991420911528152</v>
      </c>
    </row>
    <row r="241" spans="1:5" ht="78.75" x14ac:dyDescent="0.25">
      <c r="A241" s="19" t="s">
        <v>349</v>
      </c>
      <c r="B241" s="19" t="s">
        <v>343</v>
      </c>
      <c r="C241" s="20">
        <v>27839.3</v>
      </c>
      <c r="D241" s="22">
        <v>14680.656000000001</v>
      </c>
      <c r="E241" s="21">
        <f t="shared" si="47"/>
        <v>52.733567295154693</v>
      </c>
    </row>
    <row r="242" spans="1:5" ht="78.75" x14ac:dyDescent="0.25">
      <c r="A242" s="19" t="s">
        <v>350</v>
      </c>
      <c r="B242" s="19" t="s">
        <v>343</v>
      </c>
      <c r="C242" s="20">
        <v>2074</v>
      </c>
      <c r="D242" s="22">
        <v>2606.0630000000001</v>
      </c>
      <c r="E242" s="21">
        <f t="shared" si="47"/>
        <v>125.6539537126326</v>
      </c>
    </row>
    <row r="243" spans="1:5" ht="78.75" x14ac:dyDescent="0.25">
      <c r="A243" s="19" t="s">
        <v>351</v>
      </c>
      <c r="B243" s="19" t="s">
        <v>343</v>
      </c>
      <c r="C243" s="20">
        <v>11.7</v>
      </c>
      <c r="D243" s="22">
        <v>11.68</v>
      </c>
      <c r="E243" s="21">
        <f t="shared" si="47"/>
        <v>99.82905982905983</v>
      </c>
    </row>
    <row r="244" spans="1:5" ht="78.75" x14ac:dyDescent="0.25">
      <c r="A244" s="19" t="s">
        <v>352</v>
      </c>
      <c r="B244" s="19" t="s">
        <v>343</v>
      </c>
      <c r="C244" s="20">
        <v>118.1</v>
      </c>
      <c r="D244" s="22">
        <v>142.16900000000001</v>
      </c>
      <c r="E244" s="21">
        <f t="shared" si="47"/>
        <v>120.3801862828112</v>
      </c>
    </row>
    <row r="245" spans="1:5" ht="78.75" x14ac:dyDescent="0.25">
      <c r="A245" s="19" t="s">
        <v>487</v>
      </c>
      <c r="B245" s="19" t="s">
        <v>343</v>
      </c>
      <c r="C245" s="20"/>
      <c r="D245" s="22">
        <v>171.16499999999999</v>
      </c>
      <c r="E245" s="21"/>
    </row>
    <row r="246" spans="1:5" ht="78.75" x14ac:dyDescent="0.25">
      <c r="A246" s="19" t="s">
        <v>353</v>
      </c>
      <c r="B246" s="19" t="s">
        <v>343</v>
      </c>
      <c r="C246" s="20">
        <v>157.5</v>
      </c>
      <c r="D246" s="22">
        <v>333.66</v>
      </c>
      <c r="E246" s="21">
        <f t="shared" si="47"/>
        <v>211.84761904761905</v>
      </c>
    </row>
    <row r="247" spans="1:5" ht="78.75" x14ac:dyDescent="0.25">
      <c r="A247" s="19" t="s">
        <v>354</v>
      </c>
      <c r="B247" s="19" t="s">
        <v>343</v>
      </c>
      <c r="C247" s="20">
        <v>2100</v>
      </c>
      <c r="D247" s="22">
        <v>2585.0839999999998</v>
      </c>
      <c r="E247" s="21">
        <f t="shared" si="47"/>
        <v>123.09923809523808</v>
      </c>
    </row>
    <row r="248" spans="1:5" ht="78.75" x14ac:dyDescent="0.25">
      <c r="A248" s="19" t="s">
        <v>355</v>
      </c>
      <c r="B248" s="19" t="s">
        <v>343</v>
      </c>
      <c r="C248" s="20">
        <v>6452.1</v>
      </c>
      <c r="D248" s="22">
        <v>7092.4539999999997</v>
      </c>
      <c r="E248" s="21">
        <f t="shared" si="47"/>
        <v>109.92473768230498</v>
      </c>
    </row>
    <row r="249" spans="1:5" ht="78.75" x14ac:dyDescent="0.25">
      <c r="A249" s="19" t="s">
        <v>458</v>
      </c>
      <c r="B249" s="19" t="s">
        <v>357</v>
      </c>
      <c r="C249" s="20"/>
      <c r="D249" s="22">
        <f>D250+D251</f>
        <v>129.47999999999999</v>
      </c>
      <c r="E249" s="21"/>
    </row>
    <row r="250" spans="1:5" ht="78.75" x14ac:dyDescent="0.25">
      <c r="A250" s="19" t="s">
        <v>356</v>
      </c>
      <c r="B250" s="19" t="s">
        <v>357</v>
      </c>
      <c r="C250" s="20"/>
      <c r="D250" s="22">
        <v>76.468999999999994</v>
      </c>
      <c r="E250" s="21"/>
    </row>
    <row r="251" spans="1:5" ht="78.75" x14ac:dyDescent="0.25">
      <c r="A251" s="19" t="s">
        <v>459</v>
      </c>
      <c r="B251" s="19" t="s">
        <v>357</v>
      </c>
      <c r="C251" s="20"/>
      <c r="D251" s="22">
        <v>53.011000000000003</v>
      </c>
      <c r="E251" s="21"/>
    </row>
    <row r="252" spans="1:5" ht="47.25" x14ac:dyDescent="0.25">
      <c r="A252" s="19" t="s">
        <v>358</v>
      </c>
      <c r="B252" s="19" t="s">
        <v>359</v>
      </c>
      <c r="C252" s="20">
        <f t="shared" ref="C252:D252" si="50">C253</f>
        <v>2331.1999999999998</v>
      </c>
      <c r="D252" s="20">
        <f t="shared" si="50"/>
        <v>23577.998</v>
      </c>
      <c r="E252" s="21">
        <f t="shared" si="47"/>
        <v>1011.4103466026082</v>
      </c>
    </row>
    <row r="253" spans="1:5" ht="47.25" x14ac:dyDescent="0.25">
      <c r="A253" s="19" t="s">
        <v>360</v>
      </c>
      <c r="B253" s="19" t="s">
        <v>361</v>
      </c>
      <c r="C253" s="20">
        <f t="shared" ref="C253:D253" si="51">C254+C260</f>
        <v>2331.1999999999998</v>
      </c>
      <c r="D253" s="20">
        <f t="shared" si="51"/>
        <v>23577.998</v>
      </c>
      <c r="E253" s="21">
        <f t="shared" si="47"/>
        <v>1011.4103466026082</v>
      </c>
    </row>
    <row r="254" spans="1:5" ht="47.25" x14ac:dyDescent="0.25">
      <c r="A254" s="19" t="s">
        <v>362</v>
      </c>
      <c r="B254" s="19" t="s">
        <v>363</v>
      </c>
      <c r="C254" s="20">
        <f t="shared" ref="C254:D254" si="52">SUM(C255:C259)</f>
        <v>1208.5</v>
      </c>
      <c r="D254" s="20">
        <f t="shared" si="52"/>
        <v>22613.915000000001</v>
      </c>
      <c r="E254" s="21">
        <f t="shared" si="47"/>
        <v>1871.2383119569715</v>
      </c>
    </row>
    <row r="255" spans="1:5" ht="47.25" x14ac:dyDescent="0.25">
      <c r="A255" s="19" t="s">
        <v>364</v>
      </c>
      <c r="B255" s="19" t="s">
        <v>363</v>
      </c>
      <c r="C255" s="20">
        <v>87.2</v>
      </c>
      <c r="D255" s="22">
        <v>21307.293000000001</v>
      </c>
      <c r="E255" s="21">
        <f t="shared" si="47"/>
        <v>24434.96903669725</v>
      </c>
    </row>
    <row r="256" spans="1:5" ht="47.25" x14ac:dyDescent="0.25">
      <c r="A256" s="19" t="s">
        <v>365</v>
      </c>
      <c r="B256" s="19" t="s">
        <v>363</v>
      </c>
      <c r="C256" s="20">
        <v>188.8</v>
      </c>
      <c r="D256" s="22">
        <v>188.833</v>
      </c>
      <c r="E256" s="21">
        <f t="shared" si="47"/>
        <v>100.01747881355931</v>
      </c>
    </row>
    <row r="257" spans="1:5" ht="47.25" x14ac:dyDescent="0.25">
      <c r="A257" s="19" t="s">
        <v>366</v>
      </c>
      <c r="B257" s="19" t="s">
        <v>363</v>
      </c>
      <c r="C257" s="20">
        <v>754.9</v>
      </c>
      <c r="D257" s="22">
        <v>940.11199999999997</v>
      </c>
      <c r="E257" s="21">
        <f t="shared" si="47"/>
        <v>124.5346403497152</v>
      </c>
    </row>
    <row r="258" spans="1:5" ht="47.25" x14ac:dyDescent="0.25">
      <c r="A258" s="19" t="s">
        <v>367</v>
      </c>
      <c r="B258" s="19" t="s">
        <v>363</v>
      </c>
      <c r="C258" s="20">
        <v>3.3</v>
      </c>
      <c r="D258" s="22">
        <v>3.3410000000000002</v>
      </c>
      <c r="E258" s="21">
        <f t="shared" si="47"/>
        <v>101.24242424242425</v>
      </c>
    </row>
    <row r="259" spans="1:5" ht="47.25" x14ac:dyDescent="0.25">
      <c r="A259" s="19" t="s">
        <v>368</v>
      </c>
      <c r="B259" s="19" t="s">
        <v>363</v>
      </c>
      <c r="C259" s="20">
        <v>174.3</v>
      </c>
      <c r="D259" s="22">
        <v>174.33600000000001</v>
      </c>
      <c r="E259" s="21">
        <f t="shared" si="47"/>
        <v>100.02065404475043</v>
      </c>
    </row>
    <row r="260" spans="1:5" ht="47.25" x14ac:dyDescent="0.25">
      <c r="A260" s="19" t="s">
        <v>369</v>
      </c>
      <c r="B260" s="19" t="s">
        <v>370</v>
      </c>
      <c r="C260" s="20">
        <f>SUM(C261:C265)</f>
        <v>1122.7</v>
      </c>
      <c r="D260" s="20">
        <f>SUM(D261:D265)</f>
        <v>964.08299999999986</v>
      </c>
      <c r="E260" s="21">
        <f t="shared" si="47"/>
        <v>85.871826845996253</v>
      </c>
    </row>
    <row r="261" spans="1:5" ht="47.25" x14ac:dyDescent="0.25">
      <c r="A261" s="19" t="s">
        <v>371</v>
      </c>
      <c r="B261" s="19" t="s">
        <v>370</v>
      </c>
      <c r="C261" s="20"/>
      <c r="D261" s="43">
        <v>5.6000000000000001E-2</v>
      </c>
      <c r="E261" s="21"/>
    </row>
    <row r="262" spans="1:5" ht="47.25" x14ac:dyDescent="0.25">
      <c r="A262" s="19" t="s">
        <v>372</v>
      </c>
      <c r="B262" s="19" t="s">
        <v>370</v>
      </c>
      <c r="C262" s="20">
        <v>12.6</v>
      </c>
      <c r="D262" s="45">
        <v>12.624000000000001</v>
      </c>
      <c r="E262" s="21">
        <f t="shared" si="47"/>
        <v>100.1904761904762</v>
      </c>
    </row>
    <row r="263" spans="1:5" ht="47.25" x14ac:dyDescent="0.25">
      <c r="A263" s="19" t="s">
        <v>373</v>
      </c>
      <c r="B263" s="19" t="s">
        <v>370</v>
      </c>
      <c r="C263" s="20">
        <v>845.2</v>
      </c>
      <c r="D263" s="22">
        <v>683.64800000000002</v>
      </c>
      <c r="E263" s="21">
        <f t="shared" si="47"/>
        <v>80.885944155229524</v>
      </c>
    </row>
    <row r="264" spans="1:5" ht="47.25" x14ac:dyDescent="0.25">
      <c r="A264" s="19" t="s">
        <v>374</v>
      </c>
      <c r="B264" s="19" t="s">
        <v>370</v>
      </c>
      <c r="C264" s="20">
        <v>264.89999999999998</v>
      </c>
      <c r="D264" s="22">
        <v>267.74299999999999</v>
      </c>
      <c r="E264" s="21">
        <f t="shared" si="47"/>
        <v>101.07323518308797</v>
      </c>
    </row>
    <row r="265" spans="1:5" ht="47.25" x14ac:dyDescent="0.25">
      <c r="A265" s="19" t="s">
        <v>375</v>
      </c>
      <c r="B265" s="19" t="s">
        <v>370</v>
      </c>
      <c r="C265" s="20"/>
      <c r="D265" s="45">
        <v>1.2E-2</v>
      </c>
      <c r="E265" s="21"/>
    </row>
    <row r="266" spans="1:5" ht="63" x14ac:dyDescent="0.25">
      <c r="A266" s="16" t="s">
        <v>376</v>
      </c>
      <c r="B266" s="16" t="s">
        <v>377</v>
      </c>
      <c r="C266" s="17">
        <f t="shared" ref="C266:D266" si="53">C267</f>
        <v>-283317.46000000008</v>
      </c>
      <c r="D266" s="17">
        <f t="shared" si="53"/>
        <v>-276805.52</v>
      </c>
      <c r="E266" s="18">
        <f t="shared" si="47"/>
        <v>97.701539467422847</v>
      </c>
    </row>
    <row r="267" spans="1:5" ht="63" x14ac:dyDescent="0.25">
      <c r="A267" s="19" t="s">
        <v>378</v>
      </c>
      <c r="B267" s="19" t="s">
        <v>379</v>
      </c>
      <c r="C267" s="20">
        <f t="shared" ref="C267:D267" si="54">SUM(C268:C283)</f>
        <v>-283317.46000000008</v>
      </c>
      <c r="D267" s="20">
        <f t="shared" si="54"/>
        <v>-276805.52</v>
      </c>
      <c r="E267" s="21">
        <f t="shared" si="47"/>
        <v>97.701539467422847</v>
      </c>
    </row>
    <row r="268" spans="1:5" ht="63" x14ac:dyDescent="0.25">
      <c r="A268" s="19" t="s">
        <v>380</v>
      </c>
      <c r="B268" s="19" t="s">
        <v>379</v>
      </c>
      <c r="C268" s="20">
        <v>-8625.1</v>
      </c>
      <c r="D268" s="22">
        <v>-25942.124</v>
      </c>
      <c r="E268" s="21">
        <f t="shared" si="47"/>
        <v>300.77476203174456</v>
      </c>
    </row>
    <row r="269" spans="1:5" ht="63" x14ac:dyDescent="0.25">
      <c r="A269" s="19" t="s">
        <v>381</v>
      </c>
      <c r="B269" s="19" t="s">
        <v>379</v>
      </c>
      <c r="C269" s="20">
        <v>-668.9</v>
      </c>
      <c r="D269" s="22">
        <v>-677.40099999999995</v>
      </c>
      <c r="E269" s="21">
        <f t="shared" si="47"/>
        <v>101.27089251009119</v>
      </c>
    </row>
    <row r="270" spans="1:5" ht="63" x14ac:dyDescent="0.25">
      <c r="A270" s="19" t="s">
        <v>382</v>
      </c>
      <c r="B270" s="19" t="s">
        <v>379</v>
      </c>
      <c r="C270" s="20">
        <v>-11195.5</v>
      </c>
      <c r="D270" s="22">
        <v>-6479.5630000000001</v>
      </c>
      <c r="E270" s="21">
        <f t="shared" si="47"/>
        <v>57.876495020320661</v>
      </c>
    </row>
    <row r="271" spans="1:5" ht="63" x14ac:dyDescent="0.25">
      <c r="A271" s="19" t="s">
        <v>383</v>
      </c>
      <c r="B271" s="19" t="s">
        <v>379</v>
      </c>
      <c r="C271" s="20"/>
      <c r="D271" s="22">
        <v>-1.131</v>
      </c>
      <c r="E271" s="21"/>
    </row>
    <row r="272" spans="1:5" ht="63" x14ac:dyDescent="0.25">
      <c r="A272" s="19" t="s">
        <v>384</v>
      </c>
      <c r="B272" s="19" t="s">
        <v>379</v>
      </c>
      <c r="C272" s="20">
        <v>-83753</v>
      </c>
      <c r="D272" s="22">
        <v>-83758.535999999993</v>
      </c>
      <c r="E272" s="21">
        <f t="shared" si="47"/>
        <v>100.00660991248074</v>
      </c>
    </row>
    <row r="273" spans="1:5" ht="63" x14ac:dyDescent="0.25">
      <c r="A273" s="19" t="s">
        <v>385</v>
      </c>
      <c r="B273" s="19" t="s">
        <v>379</v>
      </c>
      <c r="C273" s="20">
        <v>-1199.0999999999999</v>
      </c>
      <c r="D273" s="22">
        <v>-1199.1600000000001</v>
      </c>
      <c r="E273" s="21">
        <f t="shared" si="47"/>
        <v>100.00500375281463</v>
      </c>
    </row>
    <row r="274" spans="1:5" ht="63" x14ac:dyDescent="0.25">
      <c r="A274" s="19" t="s">
        <v>386</v>
      </c>
      <c r="B274" s="19" t="s">
        <v>379</v>
      </c>
      <c r="C274" s="20">
        <v>-18881.2</v>
      </c>
      <c r="D274" s="22">
        <v>-505.49200000000002</v>
      </c>
      <c r="E274" s="21">
        <f t="shared" si="47"/>
        <v>2.6772239052602589</v>
      </c>
    </row>
    <row r="275" spans="1:5" ht="63" x14ac:dyDescent="0.25">
      <c r="A275" s="19" t="s">
        <v>387</v>
      </c>
      <c r="B275" s="19" t="s">
        <v>379</v>
      </c>
      <c r="C275" s="20">
        <v>-3530.6</v>
      </c>
      <c r="D275" s="22">
        <v>-3530.6309999999999</v>
      </c>
      <c r="E275" s="21">
        <f t="shared" si="47"/>
        <v>100.0008780377273</v>
      </c>
    </row>
    <row r="276" spans="1:5" ht="63" x14ac:dyDescent="0.25">
      <c r="A276" s="19" t="s">
        <v>388</v>
      </c>
      <c r="B276" s="19" t="s">
        <v>379</v>
      </c>
      <c r="C276" s="20">
        <v>-11.7</v>
      </c>
      <c r="D276" s="22">
        <v>-411.68</v>
      </c>
      <c r="E276" s="21">
        <f t="shared" si="47"/>
        <v>3518.632478632479</v>
      </c>
    </row>
    <row r="277" spans="1:5" ht="63" x14ac:dyDescent="0.25">
      <c r="A277" s="19" t="s">
        <v>389</v>
      </c>
      <c r="B277" s="19" t="s">
        <v>379</v>
      </c>
      <c r="C277" s="20">
        <v>-8815.86</v>
      </c>
      <c r="D277" s="22">
        <v>-7224.6279999999997</v>
      </c>
      <c r="E277" s="21">
        <f t="shared" si="47"/>
        <v>81.950348576315861</v>
      </c>
    </row>
    <row r="278" spans="1:5" ht="63" x14ac:dyDescent="0.25">
      <c r="A278" s="19" t="s">
        <v>390</v>
      </c>
      <c r="B278" s="19" t="s">
        <v>379</v>
      </c>
      <c r="C278" s="20">
        <v>-25.2</v>
      </c>
      <c r="D278" s="22">
        <v>-25.225000000000001</v>
      </c>
      <c r="E278" s="21">
        <f t="shared" si="47"/>
        <v>100.09920634920636</v>
      </c>
    </row>
    <row r="279" spans="1:5" ht="63" x14ac:dyDescent="0.25">
      <c r="A279" s="19" t="s">
        <v>391</v>
      </c>
      <c r="B279" s="19" t="s">
        <v>379</v>
      </c>
      <c r="C279" s="20">
        <v>-789.2</v>
      </c>
      <c r="D279" s="22">
        <v>-789.19399999999996</v>
      </c>
      <c r="E279" s="21">
        <f t="shared" si="47"/>
        <v>99.999239736441965</v>
      </c>
    </row>
    <row r="280" spans="1:5" ht="63" x14ac:dyDescent="0.25">
      <c r="A280" s="19" t="s">
        <v>392</v>
      </c>
      <c r="B280" s="19" t="s">
        <v>379</v>
      </c>
      <c r="C280" s="20">
        <v>-1165.0999999999999</v>
      </c>
      <c r="D280" s="22">
        <v>-1627.9929999999999</v>
      </c>
      <c r="E280" s="21">
        <f t="shared" si="47"/>
        <v>139.72989442966269</v>
      </c>
    </row>
    <row r="281" spans="1:5" ht="63" x14ac:dyDescent="0.25">
      <c r="A281" s="19" t="s">
        <v>393</v>
      </c>
      <c r="B281" s="19" t="s">
        <v>379</v>
      </c>
      <c r="C281" s="20">
        <v>-6026.6</v>
      </c>
      <c r="D281" s="22">
        <v>-6026.56</v>
      </c>
      <c r="E281" s="21">
        <f t="shared" si="47"/>
        <v>99.99933627584376</v>
      </c>
    </row>
    <row r="282" spans="1:5" ht="63" x14ac:dyDescent="0.25">
      <c r="A282" s="19" t="s">
        <v>394</v>
      </c>
      <c r="B282" s="19" t="s">
        <v>379</v>
      </c>
      <c r="C282" s="20">
        <v>-24.2</v>
      </c>
      <c r="D282" s="22"/>
      <c r="E282" s="21"/>
    </row>
    <row r="283" spans="1:5" ht="63" x14ac:dyDescent="0.25">
      <c r="A283" s="19" t="s">
        <v>395</v>
      </c>
      <c r="B283" s="19" t="s">
        <v>379</v>
      </c>
      <c r="C283" s="20">
        <v>-138606.20000000001</v>
      </c>
      <c r="D283" s="22">
        <v>-138606.20199999999</v>
      </c>
      <c r="E283" s="21">
        <f t="shared" si="47"/>
        <v>100.00000144293688</v>
      </c>
    </row>
    <row r="284" spans="1:5" x14ac:dyDescent="0.25">
      <c r="A284" s="36"/>
      <c r="B284" s="16" t="s">
        <v>396</v>
      </c>
      <c r="C284" s="25">
        <f>C70+C11</f>
        <v>39056934.769999996</v>
      </c>
      <c r="D284" s="25">
        <f>D70+D11</f>
        <v>28759771.235999998</v>
      </c>
      <c r="E284" s="18">
        <f t="shared" si="47"/>
        <v>73.635505206339573</v>
      </c>
    </row>
    <row r="286" spans="1:5" x14ac:dyDescent="0.25">
      <c r="A286" s="48" t="s">
        <v>397</v>
      </c>
      <c r="B286" s="48"/>
      <c r="C286" s="48"/>
      <c r="D286" s="48"/>
      <c r="E286" s="48"/>
    </row>
  </sheetData>
  <mergeCells count="3">
    <mergeCell ref="D1:E1"/>
    <mergeCell ref="A7:E7"/>
    <mergeCell ref="A286:E286"/>
  </mergeCells>
  <pageMargins left="1.1811023622047245" right="0.39370078740157483" top="0.59055118110236227" bottom="0.39370078740157483" header="0.31496062992125984" footer="0.31496062992125984"/>
  <pageSetup paperSize="9" scale="75" orientation="portrait" r:id="rId1"/>
  <headerFooter>
    <oddHeader xml:space="preserve">&amp;C&amp;P+1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Департамент финансов Кировской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patrusheva</dc:creator>
  <cp:lastModifiedBy>user</cp:lastModifiedBy>
  <cp:lastPrinted>2013-11-05T07:23:57Z</cp:lastPrinted>
  <dcterms:created xsi:type="dcterms:W3CDTF">2013-07-22T07:13:15Z</dcterms:created>
  <dcterms:modified xsi:type="dcterms:W3CDTF">2013-11-06T07:16:56Z</dcterms:modified>
</cp:coreProperties>
</file>